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1"/>
  </bookViews>
  <sheets>
    <sheet name="Лист3" sheetId="1" state="hidden" r:id="rId1"/>
    <sheet name="კრებსითი" sheetId="2" r:id="rId2"/>
    <sheet name=" რბეტონისა და ლით.კონსტრ" sheetId="3" r:id="rId3"/>
    <sheet name="სამშენებლო-სარემონტო სამუშაოები" sheetId="4" r:id="rId4"/>
    <sheet name="ეზოს კეთილმოწყობა" sheetId="5" r:id="rId5"/>
    <sheet name="ელ.სამონტაჟო" sheetId="6" r:id="rId6"/>
    <sheet name="გარე განათება" sheetId="7" r:id="rId7"/>
    <sheet name="წყალი,კანალიზაცია" sheetId="8" r:id="rId8"/>
    <sheet name="გათბობა გაგრილება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<sst xmlns="http://schemas.openxmlformats.org/spreadsheetml/2006/main" count="1448" uniqueCount="474">
  <si>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</si>
  <si>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</si>
  <si>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</si>
  <si>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</si>
  <si>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</si>
  <si>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</si>
  <si>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</si>
  <si>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</si>
  <si>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</si>
  <si>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</si>
  <si>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</si>
  <si>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</si>
  <si>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</si>
  <si>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</si>
  <si>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</si>
  <si>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</si>
  <si>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</si>
  <si>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</si>
  <si>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</si>
  <si>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</si>
  <si>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</si>
  <si>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</si>
  <si>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</si>
  <si>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</si>
  <si>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</si>
  <si>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</si>
  <si>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</si>
  <si>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</si>
  <si>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</si>
  <si>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</si>
  <si>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</si>
  <si>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</si>
  <si>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</si>
  <si>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</si>
  <si>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</si>
  <si>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</si>
  <si>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</si>
  <si>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</si>
  <si>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</si>
  <si>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</si>
  <si>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</si>
  <si>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</si>
  <si>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</si>
  <si>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</si>
  <si>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</si>
  <si>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</si>
  <si>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</si>
  <si>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</si>
  <si>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</si>
  <si>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</si>
  <si>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</si>
  <si>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</si>
  <si>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</si>
  <si>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</si>
  <si>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</si>
  <si>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</si>
  <si>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</si>
  <si>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</si>
  <si>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</si>
  <si>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</si>
  <si>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</si>
  <si>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</si>
  <si>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</si>
  <si>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</si>
  <si>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</si>
  <si>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</si>
  <si>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</si>
  <si>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</si>
  <si>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</si>
  <si>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</si>
  <si>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</si>
  <si>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</si>
  <si>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</si>
  <si>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</si>
  <si>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</si>
  <si>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</si>
  <si>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</si>
  <si>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</si>
  <si>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</si>
  <si>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</si>
  <si>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</si>
  <si>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</si>
  <si>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</si>
  <si>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</si>
  <si>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</si>
  <si>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</si>
  <si>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</si>
  <si>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</si>
  <si>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</si>
  <si>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</si>
  <si>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</si>
  <si>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</si>
  <si>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</si>
  <si>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</si>
  <si>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</si>
  <si>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</si>
  <si>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</si>
  <si>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</si>
  <si>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</si>
  <si>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</si>
  <si>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</si>
  <si>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</si>
  <si>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</si>
  <si>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</si>
  <si>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</si>
  <si>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</si>
  <si>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</si>
  <si>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</si>
  <si>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</si>
  <si>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</si>
  <si>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</si>
  <si>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</si>
  <si>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</si>
  <si>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</si>
  <si>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</si>
  <si>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</si>
  <si>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</si>
  <si>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</si>
  <si>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</si>
  <si>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</si>
  <si>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</si>
  <si>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</si>
  <si>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</si>
  <si>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</si>
  <si>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</si>
  <si>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</si>
  <si>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</si>
  <si>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</si>
  <si>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t</t>
  </si>
  <si>
    <t>satransporto xarji masalaze</t>
  </si>
  <si>
    <t>zednadebi xarji</t>
  </si>
  <si>
    <t xml:space="preserve">mogeba </t>
  </si>
  <si>
    <t>dRg</t>
  </si>
  <si>
    <t>m3</t>
  </si>
  <si>
    <t>tona</t>
  </si>
  <si>
    <t>m/sT</t>
  </si>
  <si>
    <t>cali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</si>
  <si>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</si>
  <si>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</si>
  <si>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</si>
  <si>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</si>
  <si>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</si>
  <si>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</si>
  <si>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</si>
  <si>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</si>
  <si>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</si>
  <si>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</si>
  <si>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</si>
  <si>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samSeneblo saremonto samuSaoebi</t>
  </si>
  <si>
    <t>betoni b-20</t>
  </si>
  <si>
    <t>qviSa-cementis xsnari</t>
  </si>
  <si>
    <t>kg</t>
  </si>
  <si>
    <t>grunti</t>
  </si>
  <si>
    <t>fiTxi</t>
  </si>
  <si>
    <t>wyalemulsia saRebavi</t>
  </si>
  <si>
    <t>webocementi</t>
  </si>
  <si>
    <t>liTonis konstruqciis Rebva antikoroziuli saRebaviT</t>
  </si>
  <si>
    <t>antikoroziuli saRebavi</t>
  </si>
  <si>
    <t>dRe</t>
  </si>
  <si>
    <t>avtogreideri saSualo tipis 79kvt (108c,Z)</t>
  </si>
  <si>
    <t>RorRi</t>
  </si>
  <si>
    <t xml:space="preserve">qviSa  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</si>
  <si>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</si>
  <si>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</si>
  <si>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</si>
  <si>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</si>
  <si>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</si>
  <si>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</si>
  <si>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</si>
  <si>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</si>
  <si>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faqt</t>
  </si>
  <si>
    <t>proeqt</t>
  </si>
  <si>
    <t>lit</t>
  </si>
  <si>
    <t>Sromis xarji</t>
  </si>
  <si>
    <t>komp</t>
  </si>
  <si>
    <t>TviTmWreli</t>
  </si>
  <si>
    <t>c</t>
  </si>
  <si>
    <t>muxli</t>
  </si>
  <si>
    <t>gruntis damuSaveba xeliT</t>
  </si>
  <si>
    <t>kompresori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</si>
  <si>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</si>
  <si>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</si>
  <si>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</si>
  <si>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</si>
  <si>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</si>
  <si>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mdf-is karebi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</si>
  <si>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</si>
  <si>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</si>
  <si>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</si>
  <si>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</si>
  <si>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</si>
  <si>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</si>
  <si>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</si>
  <si>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</si>
  <si>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</si>
  <si>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</si>
  <si>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</si>
  <si>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</si>
  <si>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</si>
  <si>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</si>
  <si>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t>plasmasis fasonuri nawilebis mowyoba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</si>
  <si>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</si>
  <si>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</si>
  <si>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</si>
  <si>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</si>
  <si>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</si>
  <si>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 xml:space="preserve">           wyali da kanalizacia</t>
  </si>
  <si>
    <t xml:space="preserve">eqskavatori 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</si>
  <si>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</si>
  <si>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</si>
  <si>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</si>
  <si>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</si>
  <si>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</si>
  <si>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</si>
  <si>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</si>
  <si>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</si>
  <si>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</si>
  <si>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</si>
  <si>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</si>
  <si>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</si>
  <si>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</si>
  <si>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</si>
  <si>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</si>
  <si>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</si>
  <si>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</si>
  <si>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</si>
  <si>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</si>
  <si>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</si>
  <si>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</si>
  <si>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</si>
  <si>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r>
      <t>betoni b-25</t>
    </r>
    <r>
      <rPr>
        <sz val="10"/>
        <rFont val="Cambria"/>
        <family val="1"/>
      </rPr>
      <t xml:space="preserve"> </t>
    </r>
  </si>
  <si>
    <t>yinvagamZle webo cementi</t>
  </si>
  <si>
    <t>gare ganaTeba</t>
  </si>
  <si>
    <t>safuZvlis fenis mowyoba fraqciuli RorRiT (0-20mm.) sisqiT 20 sm</t>
  </si>
  <si>
    <t xml:space="preserve"> lokalur resursuli xarjTaRricxva # 1</t>
  </si>
  <si>
    <t xml:space="preserve"> lokalur resursuli xarjTaRricxva # 2</t>
  </si>
  <si>
    <t>eleqtro wylis gamacxelebeli</t>
  </si>
  <si>
    <t>eleqtro wylis gamacxelebeli 100 lit (kompleqtSi)</t>
  </si>
  <si>
    <t>gamwovi ventiliatori</t>
  </si>
  <si>
    <t>ventiliatori</t>
  </si>
  <si>
    <t>profilirebuli Tunuqi sisqiT 0.5mm</t>
  </si>
  <si>
    <t>saburRi danadgari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</si>
  <si>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</si>
  <si>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</si>
  <si>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</si>
  <si>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</si>
  <si>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</si>
  <si>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</si>
  <si>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Tunuqis furceli sisqiT 0.5mm</t>
  </si>
  <si>
    <t>wyalmimRebi mili</t>
  </si>
  <si>
    <t>Zabri</t>
  </si>
  <si>
    <t>wyalmimRebi Rari damWerebiT</t>
  </si>
  <si>
    <t xml:space="preserve">fasadis kedlis wyoba wvrili samSeneblo blokiT </t>
  </si>
  <si>
    <t xml:space="preserve">parapetis kedlis wyoba wvrili samSeneblo blokiT </t>
  </si>
  <si>
    <t>betoni b-22,50</t>
  </si>
  <si>
    <t>r/betonis gulanebisa da sartylis mowyoba parapetze</t>
  </si>
  <si>
    <t>san.kvanZis kedlebis mopirkeTeba keramikuli filebiT</t>
  </si>
  <si>
    <t>keramogranitis fila (damkveTis katalogis mixedviT)</t>
  </si>
  <si>
    <t>kafe-marketis kedlebis mopirkeTeba aguriT</t>
  </si>
  <si>
    <t>webo-cementi</t>
  </si>
  <si>
    <t>aguri (damkveTis katalogis mixedviT)</t>
  </si>
  <si>
    <t>mdfis kari (damkveTis katalogis mixedviT)</t>
  </si>
  <si>
    <r>
      <t>armatura</t>
    </r>
    <r>
      <rPr>
        <sz val="10"/>
        <rFont val="Cambria"/>
        <family val="1"/>
      </rPr>
      <t xml:space="preserve"> A-3 </t>
    </r>
  </si>
  <si>
    <t xml:space="preserve">              navTobdamWeri (saleqari)</t>
  </si>
  <si>
    <t>xreSis safuZvlis mowyoba sisqiT 15 sm</t>
  </si>
  <si>
    <t xml:space="preserve">xreSi  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</si>
  <si>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</si>
  <si>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</si>
  <si>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</si>
  <si>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</si>
  <si>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</si>
  <si>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</si>
  <si>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</si>
  <si>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Wis Tavsaxuri</t>
  </si>
  <si>
    <t>damxmare masalebi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</si>
  <si>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</si>
  <si>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</si>
  <si>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</si>
  <si>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</si>
  <si>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</si>
  <si>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</si>
  <si>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</si>
  <si>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TviTmavali gluvi satkepni 5 ton</t>
  </si>
  <si>
    <t>ton</t>
  </si>
  <si>
    <t>sxvadasxva masala normiT</t>
  </si>
  <si>
    <r>
      <t>wvrilmarcvlovani a/betonis cxeli narevi, tipi-</t>
    </r>
    <r>
      <rPr>
        <b/>
        <sz val="10"/>
        <color indexed="8"/>
        <rFont val="Arial"/>
        <family val="2"/>
      </rPr>
      <t>B</t>
    </r>
    <r>
      <rPr>
        <b/>
        <sz val="10"/>
        <color indexed="8"/>
        <rFont val="AcadNusx"/>
        <family val="0"/>
      </rPr>
      <t xml:space="preserve">, marka II. sisqiT-4sm. </t>
    </r>
  </si>
  <si>
    <t xml:space="preserve">wvrilmarcvlov. asfalti  </t>
  </si>
  <si>
    <t>ofisis Sida el.samontaJo samuSaoebi</t>
  </si>
  <si>
    <t>Stefselis rozeti Savi feris (damkveTis katalogis mixedviT)</t>
  </si>
  <si>
    <t>CamrTveli erTklaviSiani Savi feris (damkveTis katalogis mixedviT)</t>
  </si>
  <si>
    <t>1,00</t>
  </si>
  <si>
    <t>4*4 mm2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</si>
  <si>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</si>
  <si>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</si>
  <si>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</si>
  <si>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</si>
  <si>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</si>
  <si>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</si>
  <si>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</si>
  <si>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unitazi Camrecxi avziT (damkveTis katalogis mixedviT)</t>
  </si>
  <si>
    <t>daqvemdebarebaSi myofi avtogasamararTi sadguris samSeneblo-saremonto samuSaoebi</t>
  </si>
  <si>
    <t>lokalur resursuli xarjTaRricxva # 4</t>
  </si>
  <si>
    <t>sademontaJo samuSaoebi</t>
  </si>
  <si>
    <t>samSeneblo nagvis datvirTva avtoTviTmclelebze da gatana sanayaroze</t>
  </si>
  <si>
    <t>avtoTviTmcleli</t>
  </si>
  <si>
    <t>gruntis damuSaveba eqskavatoriT datvirTva da gatana avtoTviTmclelebiT</t>
  </si>
  <si>
    <t>parapetis Sida kedlebis lesva qviSa-cementis xsnariT</t>
  </si>
  <si>
    <t>san.kvanZis Weris mowyoba TabaSir-muyaos filebiT</t>
  </si>
  <si>
    <t>"amstrongi"-s Werebis mowyoba</t>
  </si>
  <si>
    <t>nestgamZle "amstrongi"-s Weri kompleqtSi</t>
  </si>
  <si>
    <t>nestgamZle TabaSir-muyaos fila kompleqtSi</t>
  </si>
  <si>
    <t xml:space="preserve">kedlebisa da san.kvanZis Weris damuSaveba fiTxiT da Rebva wyalemulsia saRebaviT </t>
  </si>
  <si>
    <t xml:space="preserve">aluminis karebebis,fanjrebisa da vitrajebis Rirebuleba </t>
  </si>
  <si>
    <t>Savi feris aluminis karebisa da fanjrebis Rirebuleba da montaJi (mina paketiT)</t>
  </si>
  <si>
    <t>satkepni gluvi TviTmavali 5 ton.</t>
  </si>
  <si>
    <t>ofisisa da fardulis saxuravi</t>
  </si>
  <si>
    <t>wyalmimRebi Rarebis Rirebuleba da montaJi ofisisa da fardulisaTvis</t>
  </si>
  <si>
    <t>damxmare masala</t>
  </si>
  <si>
    <t xml:space="preserve">betonis safaris mowyoba </t>
  </si>
  <si>
    <t>arsebuli betonis safaris demontaJi</t>
  </si>
  <si>
    <t xml:space="preserve">samSeneblo narCenebis gatana avtoTviTmclelebiT nayarSi </t>
  </si>
  <si>
    <t>asfaltis safaris dazianebuli monakveTebis gasufTaveba</t>
  </si>
  <si>
    <t>sawvavis aparatebis arsebuli kunZulis demontaJi</t>
  </si>
  <si>
    <t>kunZulis damcavi jebirebis mowyoba</t>
  </si>
  <si>
    <t>liTonis mrgvali mili 100mm</t>
  </si>
  <si>
    <t>qviSis baliSis mowyoba</t>
  </si>
  <si>
    <t>daRvrili sawvavis damWeri arxebi</t>
  </si>
  <si>
    <t>Sveleri #5</t>
  </si>
  <si>
    <t xml:space="preserve">                          sageneratoros mowyoba</t>
  </si>
  <si>
    <t xml:space="preserve">gruntis damuSaveba xeliT </t>
  </si>
  <si>
    <t>RorRis safuZvlis mowyoba</t>
  </si>
  <si>
    <t>liTonis konstruqciis Rebva</t>
  </si>
  <si>
    <t>septikis mowyoba</t>
  </si>
  <si>
    <t>bitumis praimeri</t>
  </si>
  <si>
    <t>litr</t>
  </si>
  <si>
    <t>gruntis ukuCayra</t>
  </si>
  <si>
    <t>liTonis furceli 5mm</t>
  </si>
  <si>
    <t>liTonis kuTxovana 50*5</t>
  </si>
  <si>
    <t>liTonis furceli 3mm</t>
  </si>
  <si>
    <t>bordiurebis SekeTeba da aRdgena</t>
  </si>
  <si>
    <t>arsebuli bordiurebis SekeTeba aRdgena</t>
  </si>
  <si>
    <t>bordiurebis Rebva silikoniani saRebaviT</t>
  </si>
  <si>
    <t>silikoniani saRebavi</t>
  </si>
  <si>
    <t>bordiurebis lesva</t>
  </si>
  <si>
    <t>liTonis milkvadrati 100*60*3</t>
  </si>
  <si>
    <t>gaTboba gagrileba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</si>
  <si>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</si>
  <si>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</si>
  <si>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</si>
  <si>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</si>
  <si>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</si>
  <si>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</si>
  <si>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</si>
  <si>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</si>
  <si>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</si>
  <si>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3.6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</si>
  <si>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</si>
  <si>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</si>
  <si>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</si>
  <si>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</si>
  <si>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</si>
  <si>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</si>
  <si>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</si>
  <si>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</si>
  <si>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</si>
  <si>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</si>
  <si>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</si>
  <si>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</si>
  <si>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satransporto xarji</t>
  </si>
  <si>
    <t>zednadebi xarji xelfasze</t>
  </si>
  <si>
    <t xml:space="preserve"> lokalur resursuli xarjTaRricxva # 6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</si>
  <si>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15,5 kvt</t>
    </r>
  </si>
  <si>
    <r>
      <t xml:space="preserve">plasmasis sakanalizacio mili </t>
    </r>
    <r>
      <rPr>
        <sz val="10"/>
        <rFont val="Cambria"/>
        <family val="1"/>
      </rPr>
      <t>D-110</t>
    </r>
  </si>
  <si>
    <t>muxli 110</t>
  </si>
  <si>
    <t xml:space="preserve">q.zugdidi. gamsaxurdias q # 204-Si mdebare  Sps "san petrolium jorjia"-s </t>
  </si>
  <si>
    <t>Senobis demontaJi</t>
  </si>
  <si>
    <t>SenobaSi iatakebze arsebuli filebis demontaJi</t>
  </si>
  <si>
    <t>SenobaSi Weris demontaJi</t>
  </si>
  <si>
    <t>arsebuli fanjrebis demontaJi</t>
  </si>
  <si>
    <t>arsebuli karebis demontaJi</t>
  </si>
  <si>
    <t>liTonis karebis demontaJi</t>
  </si>
  <si>
    <t>Senobaze arsebuli wvimis wylis mimRebi milebis demontaji</t>
  </si>
  <si>
    <t>sadgurTan mdebare kedlebis nawilis CaWra da demontaJi</t>
  </si>
  <si>
    <t>liTonis oTxkuTxa mili 60*60*2</t>
  </si>
  <si>
    <t>ofisisa da marketis r/betonisa liTonis konstruqciebi</t>
  </si>
  <si>
    <t>arsebuli fardulis demontaJi (adgilze dasawyobebiT)</t>
  </si>
  <si>
    <t>avtokranis momsaxureba</t>
  </si>
  <si>
    <t>balastis safuZvlis mowyoba</t>
  </si>
  <si>
    <t xml:space="preserve">RorRis safuZvlis mowyoba </t>
  </si>
  <si>
    <t>betonis momzadebis mowyoba  b-7,50 betonisagan</t>
  </si>
  <si>
    <t>betoni b-7,5</t>
  </si>
  <si>
    <t>monoliTuri rk/betonis saZirkvlis filis mowyoba b-22,5 betonisagan</t>
  </si>
  <si>
    <t>monoliTuri rk/betonis lenturi saZirkvlis mowyoba b-22,5 betonisagan</t>
  </si>
  <si>
    <t>monoliTuri rk/betonis rigelebis mowyoba b-25 betonisagan</t>
  </si>
  <si>
    <t>saxuravis liTonis konstruqciebis Rirebuleba da montaJi</t>
  </si>
  <si>
    <t>liTonis furceli 10 mm</t>
  </si>
  <si>
    <t>kuTxovana 50*50*3</t>
  </si>
  <si>
    <t>liTonis milkvadrati 80*60*3</t>
  </si>
  <si>
    <t>liTonis milkvadrati 60*60*3</t>
  </si>
  <si>
    <t>fardulis r/betonisa da liTonis konstruqciebi</t>
  </si>
  <si>
    <t xml:space="preserve">balasti </t>
  </si>
  <si>
    <t xml:space="preserve">RorRi  </t>
  </si>
  <si>
    <t>axali fardulis svetebis wertilovani saZirkvlis mowyoba b-22,50 betonisagan</t>
  </si>
  <si>
    <r>
      <t xml:space="preserve">liTonis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-234*8</t>
    </r>
  </si>
  <si>
    <r>
      <t xml:space="preserve">liTonis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-219*6</t>
    </r>
  </si>
  <si>
    <t>liTonis furceli 15 mm</t>
  </si>
  <si>
    <t>axali fardulis liTonis konstruqciebis Rirebuleba da montaJi</t>
  </si>
  <si>
    <r>
      <t>betoni b-22,5</t>
    </r>
    <r>
      <rPr>
        <sz val="10"/>
        <rFont val="Cambria"/>
        <family val="1"/>
      </rPr>
      <t xml:space="preserve"> </t>
    </r>
  </si>
  <si>
    <t>ortesebri koWi # 30</t>
  </si>
  <si>
    <t>Sveleri # 30</t>
  </si>
  <si>
    <t>kuTxovana 70*70*5</t>
  </si>
  <si>
    <t>milkvadrati 40*40*3</t>
  </si>
  <si>
    <t>ofisisa da marketis saxuravis mowyoba polureTanis sendviC-panelebiT</t>
  </si>
  <si>
    <t>poliureTanis sendviC-paneli</t>
  </si>
  <si>
    <t>fardulis saxuravis mowyoba profilirebuli TunuqiT</t>
  </si>
  <si>
    <t xml:space="preserve">sacremlis mowyoba </t>
  </si>
  <si>
    <t xml:space="preserve"> lokalur resursuli xarjTaRricxva # 3</t>
  </si>
  <si>
    <t>lokalur resursuli xarjTaRricxva # 5</t>
  </si>
  <si>
    <t xml:space="preserve"> lokalur resursuli xarjTaRricxva # 7</t>
  </si>
  <si>
    <t>r/betonis, liTonis konstruqciebisa da saxuravebis mowyobis samuSaoebi</t>
  </si>
  <si>
    <t>wvrili samSeneblo bloki 30*20*40</t>
  </si>
  <si>
    <t xml:space="preserve">tixrebis wyoba wvrili samSeneblo blokiT </t>
  </si>
  <si>
    <t>hidroizolaciis mowyoba ori fena linekroniT</t>
  </si>
  <si>
    <t>linekroni</t>
  </si>
  <si>
    <t>gazi</t>
  </si>
  <si>
    <t>momasworebeli fenis fenis mowyoba qviSa-cementis xsnariT sisqiT 30 mm</t>
  </si>
  <si>
    <t>momasworebeli fenis fenis mowyoba qviSa-cementis xsnariT sisqiT 20 mm</t>
  </si>
  <si>
    <t>hidroizolaciis mowyoba sami fena linekroniT</t>
  </si>
  <si>
    <t>"moWimuli" iatakis mowyoba qviSa-cementis xsnariT</t>
  </si>
  <si>
    <t>pemza</t>
  </si>
  <si>
    <t>SenaduRi bade 50*50 mm ujriT</t>
  </si>
  <si>
    <t>kuTxovana 80*80*7</t>
  </si>
  <si>
    <t>zolovana 80*6</t>
  </si>
  <si>
    <t>kedlis moCarCoeba</t>
  </si>
  <si>
    <t>ketramogranitis plintusebis mowyoba (simaRliT 60 mm)</t>
  </si>
  <si>
    <t xml:space="preserve">rezervuaris liTonis yelebis demontaJi </t>
  </si>
  <si>
    <t>rezervuaris yelebze axali liTonis Webis mowyoba saxuraviT</t>
  </si>
  <si>
    <t xml:space="preserve">monoliTuri rk/betonis filis mowyoba b-22,5 betonisagan </t>
  </si>
  <si>
    <t>betoni b-22,5</t>
  </si>
  <si>
    <t>liTonis karis mowyoba SenobasTan rezervuarSi Sesasvlelad</t>
  </si>
  <si>
    <t>liTonis karis Rirebuleba da montaJi</t>
  </si>
  <si>
    <t>liTonis kari</t>
  </si>
  <si>
    <t>septikisaTvis monoliTuri rk/betonis filis mowyoba b-25 betonisagan</t>
  </si>
  <si>
    <t>septikis monoliTuri rk/betonis kedlebis mowyoba b-25 betonisagan</t>
  </si>
  <si>
    <t>septikis Tujis Tavsaxuris Rirebuleba da montaJi</t>
  </si>
  <si>
    <t>Tujis Tavsaxuri</t>
  </si>
  <si>
    <t>ezos a/betonis safaris aRdgena</t>
  </si>
  <si>
    <t>r/betonis safaris mowyoba b-25 betonisagan (betonis mosaxexi danadgariT da daxerxviT) 5 sm amaRlebiT</t>
  </si>
  <si>
    <t>safuZvlis fenis mowyoba fraqciuli RorRiT (0-20mm.) sisqiT 10 sm</t>
  </si>
  <si>
    <t>rezervuaris yelebze liTonis Webis mowyoba da moxreSva</t>
  </si>
  <si>
    <t>xreSis fenis mowyoba fraqciuli RorRiT (0-40mm.) sisqiT 10 sm</t>
  </si>
  <si>
    <t>5*6 mm2</t>
  </si>
  <si>
    <t>7*2,50 mm2</t>
  </si>
  <si>
    <t>7*1,50 mm2</t>
  </si>
  <si>
    <t>4*16 mm2</t>
  </si>
  <si>
    <t>3*1,5 mm2</t>
  </si>
  <si>
    <t>4*2,5 mm2</t>
  </si>
  <si>
    <t>2*2,5 mm2</t>
  </si>
  <si>
    <r>
      <t xml:space="preserve">internetis kabeli </t>
    </r>
    <r>
      <rPr>
        <sz val="10"/>
        <rFont val="Cambria"/>
        <family val="1"/>
      </rPr>
      <t>UTP Cat 5</t>
    </r>
  </si>
  <si>
    <t>navTobdamWeris liTonis karkasebis mowyoba 10 mm liTonis furclisagan</t>
  </si>
  <si>
    <t>liTonis 10 mm furceli</t>
  </si>
  <si>
    <t>liTonis furceli 3 mm</t>
  </si>
  <si>
    <t>tranSeis gaTxra sadenis sawolisaTvis xeliT</t>
  </si>
  <si>
    <t>plasmasis gofrirebuli milis montaJi</t>
  </si>
  <si>
    <t>plasmasis gofrirebuli mili 50 mm</t>
  </si>
  <si>
    <t>betonis safaris mowyoba</t>
  </si>
  <si>
    <r>
      <t xml:space="preserve">wyalsadenis 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</si>
  <si>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wyalsadenis 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</si>
  <si>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t>gadamyvani 110*110</t>
  </si>
  <si>
    <t>wylis filtris mowyoba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</si>
  <si>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</si>
  <si>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t>r/betonis baqnis mowyoba Senobis irgvliv</t>
  </si>
  <si>
    <t>baqnis mopirkeTeba keramogranitis filebiT</t>
  </si>
  <si>
    <t>liTonis milkvadrati 120*60*3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</si>
</sst>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5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5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7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 wrapText="1"/>
    </xf>
    <xf numFmtId="199" fontId="7" fillId="33" borderId="12" xfId="66" applyNumberFormat="1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/>
      <protection/>
    </xf>
    <xf numFmtId="0" fontId="6" fillId="33" borderId="17" xfId="73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24" xfId="73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6" fillId="33" borderId="14" xfId="73" applyFont="1" applyFill="1" applyBorder="1" applyAlignment="1">
      <alignment horizontal="left" vertical="center" wrapText="1"/>
      <protection/>
    </xf>
    <xf numFmtId="0" fontId="7" fillId="33" borderId="21" xfId="67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 quotePrefix="1">
      <alignment horizontal="center" vertical="top" wrapText="1"/>
    </xf>
    <xf numFmtId="0" fontId="7" fillId="33" borderId="15" xfId="0" applyFont="1" applyFill="1" applyBorder="1" applyAlignment="1" quotePrefix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2" fontId="7" fillId="33" borderId="23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49" fontId="7" fillId="33" borderId="23" xfId="0" applyNumberFormat="1" applyFont="1" applyFill="1" applyBorder="1" applyAlignment="1">
      <alignment horizontal="center" vertical="top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33" borderId="10" xfId="68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33" borderId="10" xfId="68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2" fontId="6" fillId="33" borderId="15" xfId="0" applyNumberFormat="1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left" vertical="top" wrapText="1"/>
    </xf>
    <xf numFmtId="2" fontId="7" fillId="33" borderId="12" xfId="0" applyNumberFormat="1" applyFont="1" applyFill="1" applyBorder="1" applyAlignment="1" quotePrefix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9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22" xfId="67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23" xfId="0" applyFont="1" applyFill="1" applyBorder="1" applyAlignment="1" quotePrefix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11" xfId="67" applyFont="1" applyFill="1" applyBorder="1" applyAlignment="1">
      <alignment horizontal="center"/>
      <protection/>
    </xf>
    <xf numFmtId="2" fontId="7" fillId="33" borderId="16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 quotePrefix="1">
      <alignment horizontal="left" vertical="top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1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11" fillId="33" borderId="13" xfId="73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9" fontId="6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97" fontId="12" fillId="33" borderId="12" xfId="43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2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9" fontId="52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2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9" fontId="5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99" fontId="7" fillId="33" borderId="12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8" fontId="7" fillId="33" borderId="12" xfId="0" applyNumberFormat="1" applyFont="1" applyFill="1" applyBorder="1" applyAlignment="1">
      <alignment horizontal="center" vertical="top" wrapText="1"/>
    </xf>
    <xf numFmtId="199" fontId="6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 quotePrefix="1">
      <alignment horizontal="center" vertical="center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top" wrapText="1"/>
    </xf>
    <xf numFmtId="2" fontId="12" fillId="33" borderId="20" xfId="0" applyNumberFormat="1" applyFont="1" applyFill="1" applyBorder="1" applyAlignment="1">
      <alignment horizontal="center" vertical="top" wrapText="1"/>
    </xf>
    <xf numFmtId="0" fontId="12" fillId="33" borderId="20" xfId="0" applyNumberFormat="1" applyFont="1" applyFill="1" applyBorder="1" applyAlignment="1">
      <alignment horizontal="center" vertical="top" wrapText="1"/>
    </xf>
    <xf numFmtId="2" fontId="12" fillId="33" borderId="13" xfId="0" applyNumberFormat="1" applyFont="1" applyFill="1" applyBorder="1" applyAlignment="1">
      <alignment horizontal="center" vertical="top" wrapText="1"/>
    </xf>
    <xf numFmtId="2" fontId="12" fillId="33" borderId="14" xfId="0" applyNumberFormat="1" applyFont="1" applyFill="1" applyBorder="1" applyAlignment="1">
      <alignment horizontal="center" vertical="top" wrapText="1"/>
    </xf>
    <xf numFmtId="2" fontId="52" fillId="33" borderId="12" xfId="0" applyNumberFormat="1" applyFont="1" applyFill="1" applyBorder="1" applyAlignment="1">
      <alignment horizontal="center" vertical="top" wrapText="1"/>
    </xf>
    <xf numFmtId="2" fontId="53" fillId="33" borderId="15" xfId="0" applyNumberFormat="1" applyFont="1" applyFill="1" applyBorder="1" applyAlignment="1">
      <alignment horizontal="left" vertical="center" wrapText="1"/>
    </xf>
    <xf numFmtId="0" fontId="6" fillId="33" borderId="12" xfId="73" applyFont="1" applyFill="1" applyBorder="1" applyAlignment="1">
      <alignment horizontal="left" vertical="center"/>
      <protection/>
    </xf>
    <xf numFmtId="0" fontId="6" fillId="33" borderId="10" xfId="69" applyFont="1" applyFill="1" applyBorder="1" applyAlignment="1">
      <alignment horizontal="center" vertical="center"/>
      <protection/>
    </xf>
    <xf numFmtId="2" fontId="6" fillId="33" borderId="10" xfId="69" applyNumberFormat="1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7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 quotePrefix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 quotePrefix="1">
      <alignment horizontal="center" vertical="top" wrapText="1"/>
    </xf>
    <xf numFmtId="0" fontId="11" fillId="33" borderId="16" xfId="0" applyFont="1" applyFill="1" applyBorder="1" applyAlignment="1" quotePrefix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2" xfId="0" applyNumberFormat="1" applyFont="1" applyFill="1" applyBorder="1" applyAlignment="1">
      <alignment horizontal="center" vertical="top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top" wrapText="1"/>
    </xf>
    <xf numFmtId="0" fontId="1" fillId="0" borderId="20" xfId="0" applyFont="1" applyBorder="1" applyAlignment="1" quotePrefix="1">
      <alignment horizontal="center" vertical="top" wrapText="1"/>
    </xf>
    <xf numFmtId="0" fontId="1" fillId="0" borderId="13" xfId="0" applyFont="1" applyBorder="1" applyAlignment="1" quotePrefix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Обычный_SAN2008-I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33756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33756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619500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333875" y="33756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33756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33756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174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24275" y="372141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174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7214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242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10075" y="37214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24275" y="37214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174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24275" y="37214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98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22269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98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22269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4100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4100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724275" y="2681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121</xdr:row>
      <xdr:rowOff>0</xdr:rowOff>
    </xdr:from>
    <xdr:ext cx="0" cy="152400"/>
    <xdr:sp>
      <xdr:nvSpPr>
        <xdr:cNvPr id="201" name="Text Box 10"/>
        <xdr:cNvSpPr txBox="1">
          <a:spLocks noChangeArrowheads="1"/>
        </xdr:cNvSpPr>
      </xdr:nvSpPr>
      <xdr:spPr>
        <a:xfrm>
          <a:off x="1228725" y="2681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121</xdr:row>
      <xdr:rowOff>0</xdr:rowOff>
    </xdr:from>
    <xdr:ext cx="0" cy="152400"/>
    <xdr:sp>
      <xdr:nvSpPr>
        <xdr:cNvPr id="202" name="Text Box 11"/>
        <xdr:cNvSpPr txBox="1">
          <a:spLocks noChangeArrowheads="1"/>
        </xdr:cNvSpPr>
      </xdr:nvSpPr>
      <xdr:spPr>
        <a:xfrm>
          <a:off x="1228725" y="2681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152400"/>
    <xdr:sp>
      <xdr:nvSpPr>
        <xdr:cNvPr id="203" name="Text Box 65"/>
        <xdr:cNvSpPr txBox="1">
          <a:spLocks noChangeArrowheads="1"/>
        </xdr:cNvSpPr>
      </xdr:nvSpPr>
      <xdr:spPr>
        <a:xfrm>
          <a:off x="37242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152400"/>
    <xdr:sp>
      <xdr:nvSpPr>
        <xdr:cNvPr id="204" name="Text Box 91"/>
        <xdr:cNvSpPr txBox="1">
          <a:spLocks noChangeArrowheads="1"/>
        </xdr:cNvSpPr>
      </xdr:nvSpPr>
      <xdr:spPr>
        <a:xfrm>
          <a:off x="37242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152400"/>
    <xdr:sp>
      <xdr:nvSpPr>
        <xdr:cNvPr id="205" name="Text Box 65"/>
        <xdr:cNvSpPr txBox="1">
          <a:spLocks noChangeArrowheads="1"/>
        </xdr:cNvSpPr>
      </xdr:nvSpPr>
      <xdr:spPr>
        <a:xfrm>
          <a:off x="37242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152400"/>
    <xdr:sp>
      <xdr:nvSpPr>
        <xdr:cNvPr id="206" name="Text Box 91"/>
        <xdr:cNvSpPr txBox="1">
          <a:spLocks noChangeArrowheads="1"/>
        </xdr:cNvSpPr>
      </xdr:nvSpPr>
      <xdr:spPr>
        <a:xfrm>
          <a:off x="37242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85725" cy="152400"/>
    <xdr:sp>
      <xdr:nvSpPr>
        <xdr:cNvPr id="207" name="Text Box 46"/>
        <xdr:cNvSpPr txBox="1">
          <a:spLocks noChangeArrowheads="1"/>
        </xdr:cNvSpPr>
      </xdr:nvSpPr>
      <xdr:spPr>
        <a:xfrm>
          <a:off x="44100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85725" cy="152400"/>
    <xdr:sp>
      <xdr:nvSpPr>
        <xdr:cNvPr id="208" name="Text Box 43"/>
        <xdr:cNvSpPr txBox="1">
          <a:spLocks noChangeArrowheads="1"/>
        </xdr:cNvSpPr>
      </xdr:nvSpPr>
      <xdr:spPr>
        <a:xfrm>
          <a:off x="4410075" y="268128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09" name="Text Box 68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0" name="Text Box 69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1" name="Text Box 70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2" name="Text Box 71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3" name="Text Box 72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4" name="Text Box 73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19" name="Text Box 68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20" name="Text Box 69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21" name="Text Box 70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22" name="Text Box 71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23" name="Text Box 72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57150"/>
    <xdr:sp>
      <xdr:nvSpPr>
        <xdr:cNvPr id="224" name="Text Box 73"/>
        <xdr:cNvSpPr txBox="1">
          <a:spLocks noChangeArrowheads="1"/>
        </xdr:cNvSpPr>
      </xdr:nvSpPr>
      <xdr:spPr>
        <a:xfrm>
          <a:off x="3724275" y="2681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724275" y="268128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24275" y="22269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98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22269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98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22269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7242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4100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410075" y="222694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724275" y="22269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24275" y="22269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109</xdr:row>
      <xdr:rowOff>0</xdr:rowOff>
    </xdr:from>
    <xdr:ext cx="0" cy="171450"/>
    <xdr:sp>
      <xdr:nvSpPr>
        <xdr:cNvPr id="277" name="Text Box 10"/>
        <xdr:cNvSpPr txBox="1">
          <a:spLocks noChangeArrowheads="1"/>
        </xdr:cNvSpPr>
      </xdr:nvSpPr>
      <xdr:spPr>
        <a:xfrm>
          <a:off x="1228725" y="24403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109</xdr:row>
      <xdr:rowOff>0</xdr:rowOff>
    </xdr:from>
    <xdr:ext cx="0" cy="171450"/>
    <xdr:sp>
      <xdr:nvSpPr>
        <xdr:cNvPr id="278" name="Text Box 11"/>
        <xdr:cNvSpPr txBox="1">
          <a:spLocks noChangeArrowheads="1"/>
        </xdr:cNvSpPr>
      </xdr:nvSpPr>
      <xdr:spPr>
        <a:xfrm>
          <a:off x="1228725" y="24403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279" name="Text Box 65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280" name="Text Box 91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281" name="Text Box 65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282" name="Text Box 91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85725" cy="171450"/>
    <xdr:sp>
      <xdr:nvSpPr>
        <xdr:cNvPr id="283" name="Text Box 46"/>
        <xdr:cNvSpPr txBox="1">
          <a:spLocks noChangeArrowheads="1"/>
        </xdr:cNvSpPr>
      </xdr:nvSpPr>
      <xdr:spPr>
        <a:xfrm>
          <a:off x="44100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85725" cy="171450"/>
    <xdr:sp>
      <xdr:nvSpPr>
        <xdr:cNvPr id="284" name="Text Box 43"/>
        <xdr:cNvSpPr txBox="1">
          <a:spLocks noChangeArrowheads="1"/>
        </xdr:cNvSpPr>
      </xdr:nvSpPr>
      <xdr:spPr>
        <a:xfrm>
          <a:off x="44100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724275" y="24403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109</xdr:row>
      <xdr:rowOff>0</xdr:rowOff>
    </xdr:from>
    <xdr:ext cx="0" cy="171450"/>
    <xdr:sp>
      <xdr:nvSpPr>
        <xdr:cNvPr id="315" name="Text Box 10"/>
        <xdr:cNvSpPr txBox="1">
          <a:spLocks noChangeArrowheads="1"/>
        </xdr:cNvSpPr>
      </xdr:nvSpPr>
      <xdr:spPr>
        <a:xfrm>
          <a:off x="1228725" y="24403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109</xdr:row>
      <xdr:rowOff>0</xdr:rowOff>
    </xdr:from>
    <xdr:ext cx="0" cy="171450"/>
    <xdr:sp>
      <xdr:nvSpPr>
        <xdr:cNvPr id="316" name="Text Box 11"/>
        <xdr:cNvSpPr txBox="1">
          <a:spLocks noChangeArrowheads="1"/>
        </xdr:cNvSpPr>
      </xdr:nvSpPr>
      <xdr:spPr>
        <a:xfrm>
          <a:off x="1228725" y="24403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317" name="Text Box 65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318" name="Text Box 91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319" name="Text Box 65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171450"/>
    <xdr:sp>
      <xdr:nvSpPr>
        <xdr:cNvPr id="320" name="Text Box 91"/>
        <xdr:cNvSpPr txBox="1">
          <a:spLocks noChangeArrowheads="1"/>
        </xdr:cNvSpPr>
      </xdr:nvSpPr>
      <xdr:spPr>
        <a:xfrm>
          <a:off x="37242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85725" cy="171450"/>
    <xdr:sp>
      <xdr:nvSpPr>
        <xdr:cNvPr id="321" name="Text Box 46"/>
        <xdr:cNvSpPr txBox="1">
          <a:spLocks noChangeArrowheads="1"/>
        </xdr:cNvSpPr>
      </xdr:nvSpPr>
      <xdr:spPr>
        <a:xfrm>
          <a:off x="44100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85725" cy="171450"/>
    <xdr:sp>
      <xdr:nvSpPr>
        <xdr:cNvPr id="322" name="Text Box 43"/>
        <xdr:cNvSpPr txBox="1">
          <a:spLocks noChangeArrowheads="1"/>
        </xdr:cNvSpPr>
      </xdr:nvSpPr>
      <xdr:spPr>
        <a:xfrm>
          <a:off x="4410075" y="24403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3" name="Text Box 68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4" name="Text Box 69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5" name="Text Box 70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6" name="Text Box 71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7" name="Text Box 72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28" name="Text Box 73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3" name="Text Box 68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4" name="Text Box 69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5" name="Text Box 70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6" name="Text Box 71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7" name="Text Box 72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66675"/>
    <xdr:sp>
      <xdr:nvSpPr>
        <xdr:cNvPr id="338" name="Text Box 73"/>
        <xdr:cNvSpPr txBox="1">
          <a:spLocks noChangeArrowheads="1"/>
        </xdr:cNvSpPr>
      </xdr:nvSpPr>
      <xdr:spPr>
        <a:xfrm>
          <a:off x="3724275" y="24403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724275" y="24403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724275" y="31451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146</xdr:row>
      <xdr:rowOff>0</xdr:rowOff>
    </xdr:from>
    <xdr:ext cx="0" cy="152400"/>
    <xdr:sp>
      <xdr:nvSpPr>
        <xdr:cNvPr id="353" name="Text Box 10"/>
        <xdr:cNvSpPr txBox="1">
          <a:spLocks noChangeArrowheads="1"/>
        </xdr:cNvSpPr>
      </xdr:nvSpPr>
      <xdr:spPr>
        <a:xfrm>
          <a:off x="1228725" y="31451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146</xdr:row>
      <xdr:rowOff>0</xdr:rowOff>
    </xdr:from>
    <xdr:ext cx="0" cy="152400"/>
    <xdr:sp>
      <xdr:nvSpPr>
        <xdr:cNvPr id="354" name="Text Box 11"/>
        <xdr:cNvSpPr txBox="1">
          <a:spLocks noChangeArrowheads="1"/>
        </xdr:cNvSpPr>
      </xdr:nvSpPr>
      <xdr:spPr>
        <a:xfrm>
          <a:off x="1228725" y="31451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152400"/>
    <xdr:sp>
      <xdr:nvSpPr>
        <xdr:cNvPr id="355" name="Text Box 65"/>
        <xdr:cNvSpPr txBox="1">
          <a:spLocks noChangeArrowheads="1"/>
        </xdr:cNvSpPr>
      </xdr:nvSpPr>
      <xdr:spPr>
        <a:xfrm>
          <a:off x="37242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152400"/>
    <xdr:sp>
      <xdr:nvSpPr>
        <xdr:cNvPr id="356" name="Text Box 91"/>
        <xdr:cNvSpPr txBox="1">
          <a:spLocks noChangeArrowheads="1"/>
        </xdr:cNvSpPr>
      </xdr:nvSpPr>
      <xdr:spPr>
        <a:xfrm>
          <a:off x="37242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152400"/>
    <xdr:sp>
      <xdr:nvSpPr>
        <xdr:cNvPr id="357" name="Text Box 65"/>
        <xdr:cNvSpPr txBox="1">
          <a:spLocks noChangeArrowheads="1"/>
        </xdr:cNvSpPr>
      </xdr:nvSpPr>
      <xdr:spPr>
        <a:xfrm>
          <a:off x="37242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152400"/>
    <xdr:sp>
      <xdr:nvSpPr>
        <xdr:cNvPr id="358" name="Text Box 91"/>
        <xdr:cNvSpPr txBox="1">
          <a:spLocks noChangeArrowheads="1"/>
        </xdr:cNvSpPr>
      </xdr:nvSpPr>
      <xdr:spPr>
        <a:xfrm>
          <a:off x="37242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152400"/>
    <xdr:sp>
      <xdr:nvSpPr>
        <xdr:cNvPr id="359" name="Text Box 46"/>
        <xdr:cNvSpPr txBox="1">
          <a:spLocks noChangeArrowheads="1"/>
        </xdr:cNvSpPr>
      </xdr:nvSpPr>
      <xdr:spPr>
        <a:xfrm>
          <a:off x="44100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85725" cy="152400"/>
    <xdr:sp>
      <xdr:nvSpPr>
        <xdr:cNvPr id="360" name="Text Box 43"/>
        <xdr:cNvSpPr txBox="1">
          <a:spLocks noChangeArrowheads="1"/>
        </xdr:cNvSpPr>
      </xdr:nvSpPr>
      <xdr:spPr>
        <a:xfrm>
          <a:off x="4410075" y="314515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1" name="Text Box 68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2" name="Text Box 69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3" name="Text Box 70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4" name="Text Box 71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5" name="Text Box 72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66" name="Text Box 73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1" name="Text Box 68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2" name="Text Box 69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3" name="Text Box 70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4" name="Text Box 71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5" name="Text Box 72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57150"/>
    <xdr:sp>
      <xdr:nvSpPr>
        <xdr:cNvPr id="376" name="Text Box 73"/>
        <xdr:cNvSpPr txBox="1">
          <a:spLocks noChangeArrowheads="1"/>
        </xdr:cNvSpPr>
      </xdr:nvSpPr>
      <xdr:spPr>
        <a:xfrm>
          <a:off x="3724275" y="314515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724275" y="31451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52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11458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52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11458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291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291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43325" y="11458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52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11458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52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11458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433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291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29125" y="11458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43325" y="1145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43325" y="1145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505" t="s">
        <v>20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4" ht="21.75" customHeight="1">
      <c r="A2" s="487" t="s">
        <v>21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21" t="s">
        <v>22</v>
      </c>
      <c r="M5" s="521"/>
      <c r="N5" s="521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505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8" spans="1:14" ht="16.5">
      <c r="A8" s="520" t="s">
        <v>23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</row>
    <row r="9" spans="1:14" ht="16.5">
      <c r="A9" s="520" t="s">
        <v>24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</row>
    <row r="10" spans="1:14" ht="16.5">
      <c r="A10" s="520"/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</row>
    <row r="11" spans="1:14" ht="16.5">
      <c r="A11" s="505" t="s">
        <v>25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</row>
    <row r="12" spans="1:14" ht="16.5">
      <c r="A12" s="505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</row>
    <row r="13" spans="1:14" ht="16.5">
      <c r="A13" s="505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505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519" t="s">
        <v>27</v>
      </c>
      <c r="K16" s="519"/>
      <c r="L16" s="519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505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40" t="s">
        <v>28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520" t="s">
        <v>29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</row>
    <row r="24" spans="1:14" ht="16.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</row>
    <row r="25" spans="1:14" ht="16.5">
      <c r="A25" s="505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505" t="s">
        <v>30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</row>
    <row r="28" spans="1:14" ht="16.5">
      <c r="A28" s="505" t="s">
        <v>31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</row>
    <row r="29" spans="1:14" ht="16.5">
      <c r="A29" s="515" t="s">
        <v>32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</row>
    <row r="30" spans="1:14" ht="16.5">
      <c r="A30" s="515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</row>
    <row r="31" spans="1:14" ht="16.5">
      <c r="A31" s="517" t="s">
        <v>33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8"/>
    </row>
    <row r="32" spans="1:14" ht="16.5">
      <c r="A32" s="509" t="s">
        <v>34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</row>
    <row r="33" spans="1:14" ht="16.5">
      <c r="A33" s="513" t="s">
        <v>35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4" ht="16.5">
      <c r="A34" s="514" t="s">
        <v>36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</row>
    <row r="35" spans="1:14" ht="16.5">
      <c r="A35" s="514" t="s">
        <v>37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</row>
    <row r="36" spans="1:14" ht="16.5">
      <c r="A36" s="514" t="s">
        <v>38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</row>
    <row r="37" spans="1:14" ht="16.5">
      <c r="A37" s="514" t="s">
        <v>39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</row>
    <row r="38" spans="1:14" ht="16.5">
      <c r="A38" s="509" t="s">
        <v>40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</row>
    <row r="39" spans="1:14" ht="16.5">
      <c r="A39" s="509" t="s">
        <v>41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7"/>
    </row>
    <row r="40" spans="1:14" ht="16.5">
      <c r="A40" s="509" t="s">
        <v>42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</row>
    <row r="41" spans="1:14" ht="16.5">
      <c r="A41" s="509" t="s">
        <v>43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</row>
    <row r="42" spans="1:14" ht="16.5">
      <c r="A42" s="509" t="s">
        <v>44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</row>
    <row r="43" spans="1:14" ht="16.5">
      <c r="A43" s="509" t="s">
        <v>45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</row>
    <row r="44" spans="1:14" ht="16.5">
      <c r="A44" s="512" t="s">
        <v>46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</row>
    <row r="45" spans="1:14" ht="16.5">
      <c r="A45" s="509" t="s">
        <v>47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</row>
    <row r="46" spans="1:14" ht="16.5">
      <c r="A46" s="510" t="s">
        <v>48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</row>
    <row r="47" spans="1:14" ht="16.5">
      <c r="A47" s="511" t="s">
        <v>49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</row>
    <row r="48" spans="1:14" ht="16.5">
      <c r="A48" s="506" t="s">
        <v>50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</row>
    <row r="49" spans="1:14" ht="16.5">
      <c r="A49" s="506" t="s">
        <v>51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</row>
    <row r="50" spans="1:14" ht="16.5">
      <c r="A50" s="506" t="s">
        <v>52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</row>
    <row r="51" spans="1:14" ht="16.5">
      <c r="A51" s="506" t="s">
        <v>53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</row>
    <row r="52" spans="1:14" ht="16.5">
      <c r="A52" s="506"/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</row>
    <row r="53" spans="1:14" ht="16.5">
      <c r="A53" s="506"/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</row>
    <row r="54" spans="1:14" ht="16.5">
      <c r="A54" s="507" t="s">
        <v>54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503" t="s">
        <v>55</v>
      </c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</row>
    <row r="61" spans="1:14" ht="16.5">
      <c r="A61" s="503" t="s">
        <v>56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</row>
    <row r="62" spans="1:14" ht="16.5">
      <c r="A62" s="501" t="s">
        <v>57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</row>
    <row r="63" spans="1:14" ht="16.5">
      <c r="A63" s="503" t="s">
        <v>58</v>
      </c>
      <c r="B63" s="503"/>
      <c r="C63" s="503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</row>
    <row r="64" spans="1:14" ht="16.5">
      <c r="A64" s="503" t="s">
        <v>59</v>
      </c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504" t="s">
        <v>60</v>
      </c>
      <c r="B66" s="504"/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</row>
    <row r="67" spans="1:14" ht="16.5">
      <c r="A67" s="504" t="s">
        <v>61</v>
      </c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</row>
    <row r="68" spans="1:14" ht="16.5">
      <c r="A68" s="505"/>
      <c r="B68" s="505"/>
      <c r="C68" s="505"/>
      <c r="D68" s="505"/>
      <c r="E68" s="505"/>
      <c r="F68" s="505"/>
      <c r="G68" s="505"/>
      <c r="H68" s="505"/>
      <c r="I68" s="505"/>
      <c r="J68" s="505"/>
      <c r="K68" s="505"/>
      <c r="L68" s="505"/>
      <c r="M68" s="505"/>
      <c r="N68" s="505"/>
    </row>
    <row r="69" spans="1:14" ht="16.5">
      <c r="A69" s="487" t="s">
        <v>20</v>
      </c>
      <c r="B69" s="487"/>
      <c r="C69" s="487"/>
      <c r="D69" s="487"/>
      <c r="E69" s="487"/>
      <c r="F69" s="487"/>
      <c r="G69" s="487"/>
      <c r="H69" s="487"/>
      <c r="I69" s="487"/>
      <c r="J69" s="487"/>
      <c r="K69" s="487"/>
      <c r="L69" s="487"/>
      <c r="M69" s="487"/>
      <c r="N69" s="487"/>
    </row>
    <row r="70" spans="1:14" ht="16.5">
      <c r="A70" s="487" t="s">
        <v>21</v>
      </c>
      <c r="B70" s="487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88" t="s">
        <v>62</v>
      </c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89" t="s">
        <v>63</v>
      </c>
      <c r="B74" s="476" t="s">
        <v>64</v>
      </c>
      <c r="C74" s="470" t="s">
        <v>65</v>
      </c>
      <c r="D74" s="492"/>
      <c r="E74" s="492"/>
      <c r="F74" s="492"/>
      <c r="G74" s="492"/>
      <c r="H74" s="492"/>
      <c r="I74" s="493"/>
      <c r="J74" s="470" t="s">
        <v>66</v>
      </c>
      <c r="K74" s="499"/>
      <c r="L74" s="499"/>
      <c r="M74" s="500"/>
      <c r="N74" s="476" t="s">
        <v>67</v>
      </c>
    </row>
    <row r="75" spans="1:14" ht="12.75">
      <c r="A75" s="490"/>
      <c r="B75" s="477"/>
      <c r="C75" s="494"/>
      <c r="D75" s="495"/>
      <c r="E75" s="495"/>
      <c r="F75" s="495"/>
      <c r="G75" s="495"/>
      <c r="H75" s="495"/>
      <c r="I75" s="496"/>
      <c r="J75" s="471"/>
      <c r="K75" s="497"/>
      <c r="L75" s="497"/>
      <c r="M75" s="498"/>
      <c r="N75" s="477"/>
    </row>
    <row r="76" spans="1:14" ht="12.75">
      <c r="A76" s="490"/>
      <c r="B76" s="477"/>
      <c r="C76" s="494"/>
      <c r="D76" s="495"/>
      <c r="E76" s="495"/>
      <c r="F76" s="495"/>
      <c r="G76" s="495"/>
      <c r="H76" s="495"/>
      <c r="I76" s="496"/>
      <c r="J76" s="476" t="s">
        <v>68</v>
      </c>
      <c r="K76" s="476" t="s">
        <v>69</v>
      </c>
      <c r="L76" s="476" t="s">
        <v>70</v>
      </c>
      <c r="M76" s="476" t="s">
        <v>71</v>
      </c>
      <c r="N76" s="477"/>
    </row>
    <row r="77" spans="1:14" ht="12.75">
      <c r="A77" s="490"/>
      <c r="B77" s="477"/>
      <c r="C77" s="494"/>
      <c r="D77" s="495"/>
      <c r="E77" s="495"/>
      <c r="F77" s="495"/>
      <c r="G77" s="495"/>
      <c r="H77" s="495"/>
      <c r="I77" s="496"/>
      <c r="J77" s="477"/>
      <c r="K77" s="477"/>
      <c r="L77" s="477"/>
      <c r="M77" s="477"/>
      <c r="N77" s="477"/>
    </row>
    <row r="78" spans="1:14" ht="12.75">
      <c r="A78" s="490"/>
      <c r="B78" s="477"/>
      <c r="C78" s="494"/>
      <c r="D78" s="495"/>
      <c r="E78" s="495"/>
      <c r="F78" s="495"/>
      <c r="G78" s="495"/>
      <c r="H78" s="495"/>
      <c r="I78" s="496"/>
      <c r="J78" s="477"/>
      <c r="K78" s="477"/>
      <c r="L78" s="477"/>
      <c r="M78" s="477"/>
      <c r="N78" s="477"/>
    </row>
    <row r="79" spans="1:14" ht="12.75">
      <c r="A79" s="490"/>
      <c r="B79" s="477"/>
      <c r="C79" s="494"/>
      <c r="D79" s="495"/>
      <c r="E79" s="495"/>
      <c r="F79" s="495"/>
      <c r="G79" s="495"/>
      <c r="H79" s="495"/>
      <c r="I79" s="496"/>
      <c r="J79" s="477"/>
      <c r="K79" s="477"/>
      <c r="L79" s="477"/>
      <c r="M79" s="477"/>
      <c r="N79" s="477"/>
    </row>
    <row r="80" spans="1:14" ht="12.75">
      <c r="A80" s="491"/>
      <c r="B80" s="478"/>
      <c r="C80" s="471"/>
      <c r="D80" s="497"/>
      <c r="E80" s="497"/>
      <c r="F80" s="497"/>
      <c r="G80" s="497"/>
      <c r="H80" s="497"/>
      <c r="I80" s="498"/>
      <c r="J80" s="478"/>
      <c r="K80" s="478"/>
      <c r="L80" s="478"/>
      <c r="M80" s="478"/>
      <c r="N80" s="478"/>
    </row>
    <row r="81" spans="1:14" ht="16.5">
      <c r="A81" s="12">
        <v>1</v>
      </c>
      <c r="B81" s="13">
        <v>2</v>
      </c>
      <c r="C81" s="479">
        <v>3</v>
      </c>
      <c r="D81" s="480"/>
      <c r="E81" s="480"/>
      <c r="F81" s="480"/>
      <c r="G81" s="480"/>
      <c r="H81" s="480"/>
      <c r="I81" s="481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51" t="s">
        <v>12</v>
      </c>
      <c r="D86" s="451"/>
      <c r="E86" s="451"/>
      <c r="F86" s="451"/>
      <c r="G86" s="451"/>
      <c r="H86" s="451"/>
      <c r="I86" s="451"/>
      <c r="J86" s="21"/>
      <c r="K86" s="21"/>
      <c r="L86" s="21"/>
      <c r="M86" s="21"/>
      <c r="N86" s="21"/>
    </row>
    <row r="87" spans="1:14" ht="16.5">
      <c r="A87" s="20"/>
      <c r="B87" s="21"/>
      <c r="C87" s="482" t="s">
        <v>13</v>
      </c>
      <c r="D87" s="483"/>
      <c r="E87" s="483"/>
      <c r="F87" s="483"/>
      <c r="G87" s="483"/>
      <c r="H87" s="483"/>
      <c r="I87" s="484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76">
        <v>9</v>
      </c>
      <c r="B114" s="466"/>
      <c r="C114" s="466" t="s">
        <v>95</v>
      </c>
      <c r="D114" s="485"/>
      <c r="E114" s="485"/>
      <c r="F114" s="485"/>
      <c r="G114" s="485"/>
      <c r="H114" s="485"/>
      <c r="I114" s="486"/>
      <c r="J114" s="467">
        <f>J112*1.5%</f>
        <v>12204.664076406243</v>
      </c>
      <c r="K114" s="467"/>
      <c r="L114" s="466"/>
      <c r="M114" s="467"/>
      <c r="N114" s="444">
        <f>J114+K114</f>
        <v>12204.664076406243</v>
      </c>
    </row>
    <row r="115" spans="1:14" ht="12.75">
      <c r="A115" s="478"/>
      <c r="B115" s="459"/>
      <c r="C115" s="459"/>
      <c r="D115" s="474"/>
      <c r="E115" s="474"/>
      <c r="F115" s="474"/>
      <c r="G115" s="474"/>
      <c r="H115" s="474"/>
      <c r="I115" s="475"/>
      <c r="J115" s="468"/>
      <c r="K115" s="468"/>
      <c r="L115" s="459"/>
      <c r="M115" s="468"/>
      <c r="N115" s="469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51" t="s">
        <v>98</v>
      </c>
      <c r="D118" s="451"/>
      <c r="E118" s="451"/>
      <c r="F118" s="451"/>
      <c r="G118" s="451"/>
      <c r="H118" s="451"/>
      <c r="I118" s="451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51" t="s">
        <v>17</v>
      </c>
      <c r="D119" s="451"/>
      <c r="E119" s="451"/>
      <c r="F119" s="451"/>
      <c r="G119" s="451"/>
      <c r="H119" s="451"/>
      <c r="I119" s="451"/>
      <c r="J119" s="43"/>
      <c r="K119" s="38"/>
      <c r="L119" s="38"/>
      <c r="M119" s="41"/>
      <c r="N119" s="11"/>
    </row>
    <row r="120" spans="1:14" ht="12.75">
      <c r="A120" s="470">
        <v>10</v>
      </c>
      <c r="B120" s="466"/>
      <c r="C120" s="466" t="s">
        <v>99</v>
      </c>
      <c r="D120" s="472"/>
      <c r="E120" s="472"/>
      <c r="F120" s="472"/>
      <c r="G120" s="472"/>
      <c r="H120" s="472"/>
      <c r="I120" s="473"/>
      <c r="J120" s="467">
        <f>J118*0.4%</f>
        <v>3303.39574334729</v>
      </c>
      <c r="K120" s="467"/>
      <c r="L120" s="466"/>
      <c r="M120" s="467"/>
      <c r="N120" s="444">
        <f>J120+K120</f>
        <v>3303.39574334729</v>
      </c>
    </row>
    <row r="121" spans="1:14" ht="12.75">
      <c r="A121" s="471"/>
      <c r="B121" s="459"/>
      <c r="C121" s="459"/>
      <c r="D121" s="474"/>
      <c r="E121" s="474"/>
      <c r="F121" s="474"/>
      <c r="G121" s="474"/>
      <c r="H121" s="474"/>
      <c r="I121" s="475"/>
      <c r="J121" s="468"/>
      <c r="K121" s="468"/>
      <c r="L121" s="459"/>
      <c r="M121" s="468"/>
      <c r="N121" s="469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51" t="s">
        <v>101</v>
      </c>
      <c r="D123" s="451"/>
      <c r="E123" s="451"/>
      <c r="F123" s="451"/>
      <c r="G123" s="451"/>
      <c r="H123" s="451"/>
      <c r="I123" s="451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452" t="s">
        <v>103</v>
      </c>
      <c r="D126" s="453"/>
      <c r="E126" s="453"/>
      <c r="F126" s="453"/>
      <c r="G126" s="453"/>
      <c r="H126" s="453"/>
      <c r="I126" s="454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51" t="s">
        <v>104</v>
      </c>
      <c r="D127" s="451"/>
      <c r="E127" s="451"/>
      <c r="F127" s="451"/>
      <c r="G127" s="451"/>
      <c r="H127" s="451"/>
      <c r="I127" s="451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51" t="s">
        <v>105</v>
      </c>
      <c r="D128" s="451"/>
      <c r="E128" s="451"/>
      <c r="F128" s="451"/>
      <c r="G128" s="451"/>
      <c r="H128" s="451"/>
      <c r="I128" s="451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452" t="s">
        <v>109</v>
      </c>
      <c r="D134" s="453"/>
      <c r="E134" s="453"/>
      <c r="F134" s="453"/>
      <c r="G134" s="453"/>
      <c r="H134" s="453"/>
      <c r="I134" s="454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51" t="s">
        <v>112</v>
      </c>
      <c r="D137" s="451"/>
      <c r="E137" s="451"/>
      <c r="F137" s="451"/>
      <c r="G137" s="451"/>
      <c r="H137" s="451"/>
      <c r="I137" s="451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455" t="s">
        <v>113</v>
      </c>
      <c r="D138" s="456"/>
      <c r="E138" s="456"/>
      <c r="F138" s="456"/>
      <c r="G138" s="456"/>
      <c r="H138" s="456"/>
      <c r="I138" s="457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51" t="s">
        <v>6</v>
      </c>
      <c r="D141" s="451"/>
      <c r="E141" s="451"/>
      <c r="F141" s="451"/>
      <c r="G141" s="451"/>
      <c r="H141" s="451"/>
      <c r="I141" s="451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458"/>
      <c r="B143" s="458"/>
      <c r="C143" s="460" t="s">
        <v>116</v>
      </c>
      <c r="D143" s="461"/>
      <c r="E143" s="461"/>
      <c r="F143" s="461"/>
      <c r="G143" s="461"/>
      <c r="H143" s="461"/>
      <c r="I143" s="462"/>
      <c r="J143" s="444">
        <f>J141+J142</f>
        <v>1007751.7438025384</v>
      </c>
      <c r="K143" s="446"/>
      <c r="L143" s="446"/>
      <c r="M143" s="448">
        <f>M141+M142</f>
        <v>33642.984973090264</v>
      </c>
      <c r="N143" s="448">
        <f>N141+N142</f>
        <v>1041394.7287756285</v>
      </c>
    </row>
    <row r="144" spans="1:14" ht="12.75">
      <c r="A144" s="459"/>
      <c r="B144" s="459"/>
      <c r="C144" s="463"/>
      <c r="D144" s="464"/>
      <c r="E144" s="464"/>
      <c r="F144" s="464"/>
      <c r="G144" s="464"/>
      <c r="H144" s="464"/>
      <c r="I144" s="465"/>
      <c r="J144" s="445"/>
      <c r="K144" s="447"/>
      <c r="L144" s="447"/>
      <c r="M144" s="449"/>
      <c r="N144" s="449"/>
    </row>
    <row r="145" spans="1:14" ht="16.5">
      <c r="A145" s="20"/>
      <c r="B145" s="31"/>
      <c r="C145" s="450" t="s">
        <v>117</v>
      </c>
      <c r="D145" s="450"/>
      <c r="E145" s="450"/>
      <c r="F145" s="450"/>
      <c r="G145" s="450"/>
      <c r="H145" s="450"/>
      <c r="I145" s="450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40" t="s">
        <v>118</v>
      </c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</row>
    <row r="148" spans="1:14" ht="16.5">
      <c r="A148" s="441"/>
      <c r="B148" s="441"/>
      <c r="C148" s="441"/>
      <c r="D148" s="441"/>
      <c r="E148" s="441"/>
      <c r="F148" s="441"/>
      <c r="G148" s="441"/>
      <c r="H148" s="441"/>
      <c r="I148" s="441"/>
      <c r="J148" s="441"/>
      <c r="K148" s="441"/>
      <c r="L148" s="441"/>
      <c r="M148" s="441"/>
      <c r="N148" s="441"/>
    </row>
    <row r="149" spans="1:14" ht="16.5">
      <c r="A149" s="442" t="s">
        <v>119</v>
      </c>
      <c r="B149" s="442"/>
      <c r="C149" s="442"/>
      <c r="D149" s="442"/>
      <c r="E149" s="442"/>
      <c r="F149" s="442"/>
      <c r="G149" s="442"/>
      <c r="H149" s="442"/>
      <c r="I149" s="442"/>
      <c r="J149" s="442"/>
      <c r="K149" s="442"/>
      <c r="L149" s="442"/>
      <c r="M149" s="442"/>
      <c r="N149" s="442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443"/>
      <c r="B151" s="443"/>
      <c r="C151" s="443"/>
      <c r="D151" s="443"/>
      <c r="E151" s="443"/>
      <c r="F151" s="443"/>
      <c r="G151" s="443"/>
      <c r="H151" s="443"/>
      <c r="I151" s="443"/>
      <c r="J151" s="443"/>
      <c r="K151" s="443"/>
      <c r="L151" s="443"/>
      <c r="M151" s="443"/>
      <c r="N151" s="443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374</v>
      </c>
      <c r="C2" s="64"/>
      <c r="D2" s="64"/>
      <c r="E2" s="262"/>
      <c r="F2" s="262"/>
      <c r="G2" s="262"/>
      <c r="H2" s="139"/>
      <c r="I2" s="66"/>
      <c r="J2" s="66"/>
    </row>
    <row r="3" spans="2:10" ht="16.5">
      <c r="B3" s="64" t="s">
        <v>300</v>
      </c>
      <c r="C3" s="64"/>
      <c r="D3" s="64"/>
      <c r="E3" s="262"/>
      <c r="F3" s="262"/>
      <c r="G3" s="262"/>
      <c r="H3" s="139"/>
      <c r="I3" s="66"/>
      <c r="J3" s="66"/>
    </row>
    <row r="6" spans="2:4" ht="30.75" customHeight="1">
      <c r="B6" s="188" t="s">
        <v>10</v>
      </c>
      <c r="C6" s="188" t="s">
        <v>162</v>
      </c>
      <c r="D6" s="188" t="s">
        <v>163</v>
      </c>
    </row>
    <row r="7" spans="2:4" ht="38.25" customHeight="1">
      <c r="B7" s="190">
        <v>1</v>
      </c>
      <c r="C7" s="414" t="s">
        <v>419</v>
      </c>
      <c r="D7" s="50">
        <f>' რბეტონისა და ლით.კონსტრ'!L205</f>
        <v>0</v>
      </c>
    </row>
    <row r="8" spans="2:4" ht="30.75" customHeight="1">
      <c r="B8" s="190">
        <v>2</v>
      </c>
      <c r="C8" s="189" t="s">
        <v>148</v>
      </c>
      <c r="D8" s="50">
        <f>'სამშენებლო-სარემონტო სამუშაოები'!L100</f>
        <v>0</v>
      </c>
    </row>
    <row r="9" spans="2:4" ht="30.75" customHeight="1">
      <c r="B9" s="190">
        <v>3</v>
      </c>
      <c r="C9" s="189" t="s">
        <v>164</v>
      </c>
      <c r="D9" s="50">
        <f>'ეზოს კეთილმოწყობა'!L185</f>
        <v>0</v>
      </c>
    </row>
    <row r="10" spans="2:4" ht="30.75" customHeight="1">
      <c r="B10" s="190">
        <v>4</v>
      </c>
      <c r="C10" s="189" t="s">
        <v>165</v>
      </c>
      <c r="D10" s="50">
        <f>'ელ.სამონტაჟო'!L87</f>
        <v>0</v>
      </c>
    </row>
    <row r="11" spans="2:4" ht="30.75" customHeight="1">
      <c r="B11" s="190">
        <v>5</v>
      </c>
      <c r="C11" s="189" t="s">
        <v>232</v>
      </c>
      <c r="D11" s="50">
        <f>'გარე განათება'!L34</f>
        <v>0</v>
      </c>
    </row>
    <row r="12" spans="2:4" ht="30.75" customHeight="1">
      <c r="B12" s="190">
        <v>6</v>
      </c>
      <c r="C12" s="189" t="s">
        <v>166</v>
      </c>
      <c r="D12" s="50">
        <f>'წყალი,კანალიზაცია'!L63</f>
        <v>0</v>
      </c>
    </row>
    <row r="13" spans="2:4" ht="30.75" customHeight="1">
      <c r="B13" s="190">
        <v>7</v>
      </c>
      <c r="C13" s="189" t="s">
        <v>345</v>
      </c>
      <c r="D13" s="50">
        <f>'გათბობა გაგრილება'!I37</f>
        <v>0</v>
      </c>
    </row>
    <row r="14" spans="2:4" ht="30.75" customHeight="1">
      <c r="B14" s="190"/>
      <c r="C14" s="188" t="s">
        <v>5</v>
      </c>
      <c r="D14" s="191">
        <f>SUM(D7:D13)</f>
        <v>0</v>
      </c>
    </row>
    <row r="17" ht="13.5">
      <c r="D17" s="105"/>
    </row>
    <row r="19" ht="13.5">
      <c r="D19" s="25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8"/>
  <sheetViews>
    <sheetView zoomScalePageLayoutView="0" workbookViewId="0" topLeftCell="A8">
      <selection activeCell="N17" sqref="N17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234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22" t="s">
        <v>10</v>
      </c>
      <c r="B10" s="123"/>
      <c r="C10" s="70"/>
      <c r="D10" s="524" t="s">
        <v>2</v>
      </c>
      <c r="E10" s="525"/>
      <c r="F10" s="526" t="s">
        <v>3</v>
      </c>
      <c r="G10" s="527"/>
      <c r="H10" s="528" t="s">
        <v>4</v>
      </c>
      <c r="I10" s="529"/>
      <c r="J10" s="528" t="s">
        <v>126</v>
      </c>
      <c r="K10" s="529"/>
      <c r="L10" s="530" t="s">
        <v>146</v>
      </c>
    </row>
    <row r="11" spans="1:12" ht="72" customHeight="1">
      <c r="A11" s="52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31"/>
    </row>
    <row r="12" spans="1:12" ht="13.5">
      <c r="A12" s="198" t="s">
        <v>8</v>
      </c>
      <c r="B12" s="120">
        <v>2</v>
      </c>
      <c r="C12" s="122">
        <v>3</v>
      </c>
      <c r="D12" s="253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271"/>
      <c r="B13" s="532" t="s">
        <v>243</v>
      </c>
      <c r="C13" s="533"/>
      <c r="D13" s="533"/>
      <c r="E13" s="533"/>
      <c r="F13" s="272"/>
      <c r="G13" s="149"/>
      <c r="H13" s="150"/>
      <c r="I13" s="149"/>
      <c r="J13" s="149"/>
      <c r="K13" s="149"/>
      <c r="L13" s="151"/>
    </row>
    <row r="14" spans="1:12" ht="27">
      <c r="A14" s="273">
        <v>1</v>
      </c>
      <c r="B14" s="203" t="s">
        <v>244</v>
      </c>
      <c r="C14" s="165" t="s">
        <v>176</v>
      </c>
      <c r="D14" s="167"/>
      <c r="E14" s="167">
        <v>30</v>
      </c>
      <c r="F14" s="58"/>
      <c r="G14" s="58"/>
      <c r="H14" s="58"/>
      <c r="I14" s="58"/>
      <c r="J14" s="58"/>
      <c r="K14" s="58"/>
      <c r="L14" s="58"/>
    </row>
    <row r="15" spans="1:12" ht="13.5">
      <c r="A15" s="274"/>
      <c r="B15" s="252" t="s">
        <v>173</v>
      </c>
      <c r="C15" s="275" t="s">
        <v>0</v>
      </c>
      <c r="D15" s="276">
        <v>1</v>
      </c>
      <c r="E15" s="276">
        <f>E14*D15</f>
        <v>30</v>
      </c>
      <c r="F15" s="276"/>
      <c r="G15" s="277"/>
      <c r="H15" s="276"/>
      <c r="I15" s="277">
        <f>H15*E15</f>
        <v>0</v>
      </c>
      <c r="J15" s="276"/>
      <c r="K15" s="276"/>
      <c r="L15" s="277">
        <f>K15+I15+G15</f>
        <v>0</v>
      </c>
    </row>
    <row r="16" spans="1:12" ht="13.5">
      <c r="A16" s="274"/>
      <c r="B16" s="152" t="s">
        <v>149</v>
      </c>
      <c r="C16" s="116" t="s">
        <v>133</v>
      </c>
      <c r="D16" s="278">
        <v>0.036</v>
      </c>
      <c r="E16" s="162">
        <f>E14*D16</f>
        <v>1.0799999999999998</v>
      </c>
      <c r="F16" s="58"/>
      <c r="G16" s="58">
        <f>F16*E16</f>
        <v>0</v>
      </c>
      <c r="H16" s="58"/>
      <c r="I16" s="58"/>
      <c r="J16" s="58"/>
      <c r="K16" s="58"/>
      <c r="L16" s="277">
        <f aca="true" t="shared" si="0" ref="L16:L22">K16+I16+G16</f>
        <v>0</v>
      </c>
    </row>
    <row r="17" spans="1:12" ht="27">
      <c r="A17" s="273">
        <v>2</v>
      </c>
      <c r="B17" s="203" t="s">
        <v>245</v>
      </c>
      <c r="C17" s="165" t="s">
        <v>121</v>
      </c>
      <c r="D17" s="167"/>
      <c r="E17" s="167">
        <v>120</v>
      </c>
      <c r="F17" s="58"/>
      <c r="G17" s="58"/>
      <c r="H17" s="58"/>
      <c r="I17" s="58"/>
      <c r="J17" s="58"/>
      <c r="K17" s="58"/>
      <c r="L17" s="277"/>
    </row>
    <row r="18" spans="1:12" ht="13.5">
      <c r="A18" s="274"/>
      <c r="B18" s="252" t="s">
        <v>173</v>
      </c>
      <c r="C18" s="275" t="s">
        <v>0</v>
      </c>
      <c r="D18" s="276">
        <v>1</v>
      </c>
      <c r="E18" s="276">
        <f>E17*D18</f>
        <v>120</v>
      </c>
      <c r="F18" s="276"/>
      <c r="G18" s="277"/>
      <c r="H18" s="276"/>
      <c r="I18" s="277">
        <f>H18*E18</f>
        <v>0</v>
      </c>
      <c r="J18" s="276"/>
      <c r="K18" s="276"/>
      <c r="L18" s="277">
        <f t="shared" si="0"/>
        <v>0</v>
      </c>
    </row>
    <row r="19" spans="1:12" ht="13.5">
      <c r="A19" s="274"/>
      <c r="B19" s="152" t="s">
        <v>383</v>
      </c>
      <c r="C19" s="116" t="s">
        <v>134</v>
      </c>
      <c r="D19" s="162"/>
      <c r="E19" s="162">
        <v>0.24</v>
      </c>
      <c r="F19" s="58"/>
      <c r="G19" s="58">
        <f>F19*E19</f>
        <v>0</v>
      </c>
      <c r="H19" s="58"/>
      <c r="I19" s="58"/>
      <c r="J19" s="58"/>
      <c r="K19" s="58"/>
      <c r="L19" s="277">
        <f t="shared" si="0"/>
        <v>0</v>
      </c>
    </row>
    <row r="20" spans="1:12" ht="13.5">
      <c r="A20" s="274"/>
      <c r="B20" s="152" t="s">
        <v>246</v>
      </c>
      <c r="C20" s="116" t="s">
        <v>134</v>
      </c>
      <c r="D20" s="162"/>
      <c r="E20" s="162">
        <v>0.31</v>
      </c>
      <c r="F20" s="58"/>
      <c r="G20" s="58">
        <f>F20*E20</f>
        <v>0</v>
      </c>
      <c r="H20" s="58"/>
      <c r="I20" s="58"/>
      <c r="J20" s="58"/>
      <c r="K20" s="58"/>
      <c r="L20" s="277">
        <f t="shared" si="0"/>
        <v>0</v>
      </c>
    </row>
    <row r="21" spans="1:12" ht="13.5">
      <c r="A21" s="274"/>
      <c r="B21" s="152" t="s">
        <v>247</v>
      </c>
      <c r="C21" s="116" t="s">
        <v>121</v>
      </c>
      <c r="D21" s="162">
        <v>1.02</v>
      </c>
      <c r="E21" s="162">
        <f>E17*D21</f>
        <v>122.4</v>
      </c>
      <c r="F21" s="58"/>
      <c r="G21" s="58">
        <f>F21*E21</f>
        <v>0</v>
      </c>
      <c r="H21" s="58"/>
      <c r="I21" s="58"/>
      <c r="J21" s="58"/>
      <c r="K21" s="58"/>
      <c r="L21" s="277">
        <f t="shared" si="0"/>
        <v>0</v>
      </c>
    </row>
    <row r="22" spans="1:12" ht="13.5">
      <c r="A22" s="274"/>
      <c r="B22" s="156" t="s">
        <v>123</v>
      </c>
      <c r="C22" s="116" t="s">
        <v>0</v>
      </c>
      <c r="D22" s="162">
        <v>0.2</v>
      </c>
      <c r="E22" s="162">
        <f>E17*D22</f>
        <v>24</v>
      </c>
      <c r="F22" s="58"/>
      <c r="G22" s="58">
        <f>F22*E22</f>
        <v>0</v>
      </c>
      <c r="H22" s="58"/>
      <c r="I22" s="58"/>
      <c r="J22" s="58"/>
      <c r="K22" s="58"/>
      <c r="L22" s="277">
        <f t="shared" si="0"/>
        <v>0</v>
      </c>
    </row>
    <row r="23" spans="1:12" ht="16.5">
      <c r="A23" s="129"/>
      <c r="B23" s="534" t="s">
        <v>302</v>
      </c>
      <c r="C23" s="533"/>
      <c r="D23" s="533"/>
      <c r="E23" s="535"/>
      <c r="F23" s="143"/>
      <c r="G23" s="143"/>
      <c r="H23" s="158"/>
      <c r="I23" s="143"/>
      <c r="J23" s="143"/>
      <c r="K23" s="143"/>
      <c r="L23" s="143"/>
    </row>
    <row r="24" spans="1:12" ht="27">
      <c r="A24" s="320">
        <v>1</v>
      </c>
      <c r="B24" s="334" t="s">
        <v>385</v>
      </c>
      <c r="C24" s="345" t="s">
        <v>121</v>
      </c>
      <c r="D24" s="335"/>
      <c r="E24" s="136">
        <v>36.93</v>
      </c>
      <c r="F24" s="336"/>
      <c r="G24" s="336"/>
      <c r="H24" s="336"/>
      <c r="I24" s="336"/>
      <c r="J24" s="336"/>
      <c r="K24" s="336"/>
      <c r="L24" s="336"/>
    </row>
    <row r="25" spans="1:12" ht="13.5">
      <c r="A25" s="313"/>
      <c r="B25" s="407" t="s">
        <v>144</v>
      </c>
      <c r="C25" s="337" t="s">
        <v>0</v>
      </c>
      <c r="D25" s="305">
        <v>1</v>
      </c>
      <c r="E25" s="305">
        <f>E24*D25</f>
        <v>36.93</v>
      </c>
      <c r="F25" s="305"/>
      <c r="G25" s="307"/>
      <c r="H25" s="305"/>
      <c r="I25" s="307">
        <f>H25*E25</f>
        <v>0</v>
      </c>
      <c r="J25" s="305"/>
      <c r="K25" s="305"/>
      <c r="L25" s="307">
        <f>K25+I25+G25</f>
        <v>0</v>
      </c>
    </row>
    <row r="26" spans="1:12" ht="13.5">
      <c r="A26" s="313"/>
      <c r="B26" s="133" t="s">
        <v>386</v>
      </c>
      <c r="C26" s="337" t="s">
        <v>158</v>
      </c>
      <c r="D26" s="305"/>
      <c r="E26" s="305">
        <v>1</v>
      </c>
      <c r="F26" s="305"/>
      <c r="G26" s="307"/>
      <c r="H26" s="305"/>
      <c r="I26" s="307"/>
      <c r="J26" s="305"/>
      <c r="K26" s="305">
        <f>J26*E26</f>
        <v>0</v>
      </c>
      <c r="L26" s="307">
        <f>K26+I26+G26</f>
        <v>0</v>
      </c>
    </row>
    <row r="27" spans="1:12" ht="13.5">
      <c r="A27" s="313"/>
      <c r="B27" s="133" t="s">
        <v>274</v>
      </c>
      <c r="C27" s="337" t="s">
        <v>0</v>
      </c>
      <c r="D27" s="305"/>
      <c r="E27" s="305">
        <v>1</v>
      </c>
      <c r="F27" s="305"/>
      <c r="G27" s="307">
        <f>F27*E27</f>
        <v>0</v>
      </c>
      <c r="H27" s="305"/>
      <c r="I27" s="307"/>
      <c r="J27" s="305"/>
      <c r="K27" s="305"/>
      <c r="L27" s="307">
        <f>K27+I27+G27</f>
        <v>0</v>
      </c>
    </row>
    <row r="28" spans="1:12" ht="13.5">
      <c r="A28" s="320">
        <v>2</v>
      </c>
      <c r="B28" s="346" t="s">
        <v>375</v>
      </c>
      <c r="C28" s="345" t="s">
        <v>133</v>
      </c>
      <c r="D28" s="335"/>
      <c r="E28" s="136">
        <v>16.32</v>
      </c>
      <c r="F28" s="336"/>
      <c r="G28" s="336"/>
      <c r="H28" s="336"/>
      <c r="I28" s="336"/>
      <c r="J28" s="336"/>
      <c r="K28" s="336"/>
      <c r="L28" s="336"/>
    </row>
    <row r="29" spans="1:12" ht="13.5">
      <c r="A29" s="313"/>
      <c r="B29" s="407" t="s">
        <v>144</v>
      </c>
      <c r="C29" s="337" t="s">
        <v>0</v>
      </c>
      <c r="D29" s="305">
        <v>1</v>
      </c>
      <c r="E29" s="305">
        <f>E28*D29</f>
        <v>16.32</v>
      </c>
      <c r="F29" s="305"/>
      <c r="G29" s="307"/>
      <c r="H29" s="305"/>
      <c r="I29" s="307">
        <f>H29*E29</f>
        <v>0</v>
      </c>
      <c r="J29" s="305"/>
      <c r="K29" s="305"/>
      <c r="L29" s="307">
        <f>K29+I29+G29</f>
        <v>0</v>
      </c>
    </row>
    <row r="30" spans="1:12" ht="13.5">
      <c r="A30" s="313"/>
      <c r="B30" s="133" t="s">
        <v>274</v>
      </c>
      <c r="C30" s="337" t="s">
        <v>0</v>
      </c>
      <c r="D30" s="305"/>
      <c r="E30" s="305">
        <v>1</v>
      </c>
      <c r="F30" s="305"/>
      <c r="G30" s="307">
        <f>F30*E30</f>
        <v>0</v>
      </c>
      <c r="H30" s="305"/>
      <c r="I30" s="307"/>
      <c r="J30" s="305"/>
      <c r="K30" s="305"/>
      <c r="L30" s="307">
        <f>K30+I30+G30</f>
        <v>0</v>
      </c>
    </row>
    <row r="31" spans="1:12" ht="27">
      <c r="A31" s="320">
        <v>3</v>
      </c>
      <c r="B31" s="408" t="s">
        <v>376</v>
      </c>
      <c r="C31" s="341" t="s">
        <v>121</v>
      </c>
      <c r="D31" s="308"/>
      <c r="E31" s="308">
        <v>19.93</v>
      </c>
      <c r="F31" s="305"/>
      <c r="G31" s="307"/>
      <c r="H31" s="305"/>
      <c r="I31" s="307"/>
      <c r="J31" s="305"/>
      <c r="K31" s="305"/>
      <c r="L31" s="307"/>
    </row>
    <row r="32" spans="1:12" ht="13.5">
      <c r="A32" s="313"/>
      <c r="B32" s="407" t="s">
        <v>144</v>
      </c>
      <c r="C32" s="337" t="s">
        <v>0</v>
      </c>
      <c r="D32" s="305">
        <v>1</v>
      </c>
      <c r="E32" s="305">
        <f>E31*D32</f>
        <v>19.93</v>
      </c>
      <c r="F32" s="305"/>
      <c r="G32" s="307"/>
      <c r="H32" s="305"/>
      <c r="I32" s="307">
        <f>H32*E32</f>
        <v>0</v>
      </c>
      <c r="J32" s="305"/>
      <c r="K32" s="305"/>
      <c r="L32" s="307">
        <f>K32+I32+G32</f>
        <v>0</v>
      </c>
    </row>
    <row r="33" spans="1:12" ht="13.5">
      <c r="A33" s="320">
        <v>4</v>
      </c>
      <c r="B33" s="408" t="s">
        <v>377</v>
      </c>
      <c r="C33" s="341" t="s">
        <v>121</v>
      </c>
      <c r="D33" s="308"/>
      <c r="E33" s="308">
        <v>19.93</v>
      </c>
      <c r="F33" s="305"/>
      <c r="G33" s="307"/>
      <c r="H33" s="305"/>
      <c r="I33" s="307"/>
      <c r="J33" s="305"/>
      <c r="K33" s="305"/>
      <c r="L33" s="307"/>
    </row>
    <row r="34" spans="1:12" ht="13.5">
      <c r="A34" s="313"/>
      <c r="B34" s="407" t="s">
        <v>144</v>
      </c>
      <c r="C34" s="337" t="s">
        <v>0</v>
      </c>
      <c r="D34" s="305">
        <v>1</v>
      </c>
      <c r="E34" s="305">
        <f>E33*D34</f>
        <v>19.93</v>
      </c>
      <c r="F34" s="305"/>
      <c r="G34" s="307"/>
      <c r="H34" s="305"/>
      <c r="I34" s="307">
        <f>H34*E34</f>
        <v>0</v>
      </c>
      <c r="J34" s="305"/>
      <c r="K34" s="305"/>
      <c r="L34" s="307">
        <f>K34+I34+G34</f>
        <v>0</v>
      </c>
    </row>
    <row r="35" spans="1:12" ht="13.5">
      <c r="A35" s="311">
        <v>5</v>
      </c>
      <c r="B35" s="409" t="s">
        <v>378</v>
      </c>
      <c r="C35" s="341" t="s">
        <v>121</v>
      </c>
      <c r="D35" s="308"/>
      <c r="E35" s="308">
        <v>3.67</v>
      </c>
      <c r="F35" s="305"/>
      <c r="G35" s="307"/>
      <c r="H35" s="305"/>
      <c r="I35" s="307"/>
      <c r="J35" s="305"/>
      <c r="K35" s="305"/>
      <c r="L35" s="307"/>
    </row>
    <row r="36" spans="1:12" ht="13.5">
      <c r="A36" s="313"/>
      <c r="B36" s="407" t="s">
        <v>144</v>
      </c>
      <c r="C36" s="337" t="s">
        <v>0</v>
      </c>
      <c r="D36" s="305">
        <v>1</v>
      </c>
      <c r="E36" s="305">
        <f>E35*D36</f>
        <v>3.67</v>
      </c>
      <c r="F36" s="305"/>
      <c r="G36" s="307"/>
      <c r="H36" s="305"/>
      <c r="I36" s="307">
        <f>H36*E36</f>
        <v>0</v>
      </c>
      <c r="J36" s="305"/>
      <c r="K36" s="305"/>
      <c r="L36" s="307">
        <f>K36+I36+G36</f>
        <v>0</v>
      </c>
    </row>
    <row r="37" spans="1:12" ht="13.5">
      <c r="A37" s="311">
        <v>6</v>
      </c>
      <c r="B37" s="409" t="s">
        <v>379</v>
      </c>
      <c r="C37" s="341" t="s">
        <v>121</v>
      </c>
      <c r="D37" s="308"/>
      <c r="E37" s="308">
        <v>1.72</v>
      </c>
      <c r="F37" s="305"/>
      <c r="G37" s="307"/>
      <c r="H37" s="305"/>
      <c r="I37" s="307"/>
      <c r="J37" s="305"/>
      <c r="K37" s="305"/>
      <c r="L37" s="307"/>
    </row>
    <row r="38" spans="1:12" ht="13.5">
      <c r="A38" s="313"/>
      <c r="B38" s="407" t="s">
        <v>144</v>
      </c>
      <c r="C38" s="337" t="s">
        <v>0</v>
      </c>
      <c r="D38" s="305">
        <v>1</v>
      </c>
      <c r="E38" s="305">
        <f>E37*D38</f>
        <v>1.72</v>
      </c>
      <c r="F38" s="305"/>
      <c r="G38" s="307"/>
      <c r="H38" s="305"/>
      <c r="I38" s="307">
        <f>H38*E38</f>
        <v>0</v>
      </c>
      <c r="J38" s="305"/>
      <c r="K38" s="305"/>
      <c r="L38" s="307">
        <f>K38+I38+G38</f>
        <v>0</v>
      </c>
    </row>
    <row r="39" spans="1:12" ht="13.5">
      <c r="A39" s="311">
        <v>7</v>
      </c>
      <c r="B39" s="409" t="s">
        <v>380</v>
      </c>
      <c r="C39" s="341" t="s">
        <v>121</v>
      </c>
      <c r="D39" s="308"/>
      <c r="E39" s="308">
        <v>3.85</v>
      </c>
      <c r="F39" s="305"/>
      <c r="G39" s="307"/>
      <c r="H39" s="305"/>
      <c r="I39" s="307"/>
      <c r="J39" s="305"/>
      <c r="K39" s="305"/>
      <c r="L39" s="307"/>
    </row>
    <row r="40" spans="1:12" ht="13.5">
      <c r="A40" s="313"/>
      <c r="B40" s="407" t="s">
        <v>144</v>
      </c>
      <c r="C40" s="337" t="s">
        <v>0</v>
      </c>
      <c r="D40" s="305">
        <v>1</v>
      </c>
      <c r="E40" s="305">
        <f>E39*D40</f>
        <v>3.85</v>
      </c>
      <c r="F40" s="305"/>
      <c r="G40" s="307"/>
      <c r="H40" s="305"/>
      <c r="I40" s="307">
        <f>H40*E40</f>
        <v>0</v>
      </c>
      <c r="J40" s="305"/>
      <c r="K40" s="305"/>
      <c r="L40" s="307">
        <f>K40+I40+G40</f>
        <v>0</v>
      </c>
    </row>
    <row r="41" spans="1:12" ht="27">
      <c r="A41" s="320">
        <v>8</v>
      </c>
      <c r="B41" s="409" t="s">
        <v>381</v>
      </c>
      <c r="C41" s="341" t="s">
        <v>188</v>
      </c>
      <c r="D41" s="308"/>
      <c r="E41" s="308">
        <v>25</v>
      </c>
      <c r="F41" s="305"/>
      <c r="G41" s="307"/>
      <c r="H41" s="305"/>
      <c r="I41" s="307"/>
      <c r="J41" s="305"/>
      <c r="K41" s="305"/>
      <c r="L41" s="307"/>
    </row>
    <row r="42" spans="1:12" ht="13.5">
      <c r="A42" s="313"/>
      <c r="B42" s="407" t="s">
        <v>144</v>
      </c>
      <c r="C42" s="337" t="s">
        <v>0</v>
      </c>
      <c r="D42" s="305">
        <v>1</v>
      </c>
      <c r="E42" s="305">
        <f>E41*D42</f>
        <v>25</v>
      </c>
      <c r="F42" s="305"/>
      <c r="G42" s="307"/>
      <c r="H42" s="305"/>
      <c r="I42" s="307">
        <f>H42*E42</f>
        <v>0</v>
      </c>
      <c r="J42" s="305"/>
      <c r="K42" s="305"/>
      <c r="L42" s="307">
        <f>K42+I42+G42</f>
        <v>0</v>
      </c>
    </row>
    <row r="43" spans="1:12" ht="27">
      <c r="A43" s="311">
        <v>9</v>
      </c>
      <c r="B43" s="409" t="s">
        <v>382</v>
      </c>
      <c r="C43" s="341" t="s">
        <v>133</v>
      </c>
      <c r="D43" s="308"/>
      <c r="E43" s="308">
        <v>1.47</v>
      </c>
      <c r="F43" s="305"/>
      <c r="G43" s="307"/>
      <c r="H43" s="305"/>
      <c r="I43" s="307"/>
      <c r="J43" s="305"/>
      <c r="K43" s="305"/>
      <c r="L43" s="307"/>
    </row>
    <row r="44" spans="1:12" ht="13.5">
      <c r="A44" s="313"/>
      <c r="B44" s="407" t="s">
        <v>144</v>
      </c>
      <c r="C44" s="337" t="s">
        <v>0</v>
      </c>
      <c r="D44" s="305">
        <v>1</v>
      </c>
      <c r="E44" s="305">
        <f>E43*D44</f>
        <v>1.47</v>
      </c>
      <c r="F44" s="305"/>
      <c r="G44" s="307"/>
      <c r="H44" s="305"/>
      <c r="I44" s="307">
        <f>H44*E44</f>
        <v>0</v>
      </c>
      <c r="J44" s="305"/>
      <c r="K44" s="305"/>
      <c r="L44" s="307">
        <f>K44+I44+G44</f>
        <v>0</v>
      </c>
    </row>
    <row r="45" spans="1:12" ht="40.5">
      <c r="A45" s="320">
        <v>6</v>
      </c>
      <c r="B45" s="334" t="s">
        <v>303</v>
      </c>
      <c r="C45" s="131" t="s">
        <v>133</v>
      </c>
      <c r="D45" s="338"/>
      <c r="E45" s="136">
        <v>42.65</v>
      </c>
      <c r="F45" s="76"/>
      <c r="G45" s="77"/>
      <c r="H45" s="76"/>
      <c r="I45" s="77"/>
      <c r="J45" s="77"/>
      <c r="K45" s="77"/>
      <c r="L45" s="75"/>
    </row>
    <row r="46" spans="1:12" ht="13.5">
      <c r="A46" s="313"/>
      <c r="B46" s="261" t="s">
        <v>144</v>
      </c>
      <c r="C46" s="337" t="s">
        <v>0</v>
      </c>
      <c r="D46" s="305">
        <v>1</v>
      </c>
      <c r="E46" s="305">
        <f>E45*D46</f>
        <v>42.65</v>
      </c>
      <c r="F46" s="305"/>
      <c r="G46" s="307"/>
      <c r="H46" s="305"/>
      <c r="I46" s="307">
        <f>H46*E46</f>
        <v>0</v>
      </c>
      <c r="J46" s="305"/>
      <c r="K46" s="305"/>
      <c r="L46" s="277">
        <f>K46+I46+G46</f>
        <v>0</v>
      </c>
    </row>
    <row r="47" spans="1:12" ht="13.5">
      <c r="A47" s="313"/>
      <c r="B47" s="339" t="s">
        <v>304</v>
      </c>
      <c r="C47" s="202" t="s">
        <v>128</v>
      </c>
      <c r="D47" s="137">
        <v>1.75</v>
      </c>
      <c r="E47" s="340">
        <f>E45*D47</f>
        <v>74.6375</v>
      </c>
      <c r="F47" s="202"/>
      <c r="G47" s="340"/>
      <c r="H47" s="202"/>
      <c r="I47" s="201"/>
      <c r="J47" s="340"/>
      <c r="K47" s="340">
        <f>J47*E47</f>
        <v>0</v>
      </c>
      <c r="L47" s="340">
        <f>K47</f>
        <v>0</v>
      </c>
    </row>
    <row r="48" spans="1:12" ht="33" customHeight="1">
      <c r="A48" s="129"/>
      <c r="B48" s="536" t="s">
        <v>384</v>
      </c>
      <c r="C48" s="537"/>
      <c r="D48" s="537"/>
      <c r="E48" s="537"/>
      <c r="F48" s="149"/>
      <c r="G48" s="149"/>
      <c r="H48" s="150"/>
      <c r="I48" s="149"/>
      <c r="J48" s="149"/>
      <c r="K48" s="149"/>
      <c r="L48" s="151"/>
    </row>
    <row r="49" spans="1:12" ht="40.5">
      <c r="A49" s="343">
        <v>1</v>
      </c>
      <c r="B49" s="342" t="s">
        <v>305</v>
      </c>
      <c r="C49" s="117" t="s">
        <v>133</v>
      </c>
      <c r="D49" s="104"/>
      <c r="E49" s="124">
        <v>117.59</v>
      </c>
      <c r="F49" s="110"/>
      <c r="G49" s="58"/>
      <c r="H49" s="112"/>
      <c r="I49" s="58"/>
      <c r="J49" s="113"/>
      <c r="K49" s="58"/>
      <c r="L49" s="58"/>
    </row>
    <row r="50" spans="1:12" ht="13.5">
      <c r="A50" s="172"/>
      <c r="B50" s="111" t="s">
        <v>147</v>
      </c>
      <c r="C50" s="88" t="s">
        <v>135</v>
      </c>
      <c r="D50" s="108">
        <v>0.1</v>
      </c>
      <c r="E50" s="109">
        <f>E49*D50</f>
        <v>11.759</v>
      </c>
      <c r="F50" s="110"/>
      <c r="G50" s="58"/>
      <c r="H50" s="112"/>
      <c r="I50" s="58"/>
      <c r="J50" s="113"/>
      <c r="K50" s="58">
        <f>J50*E50</f>
        <v>0</v>
      </c>
      <c r="L50" s="58">
        <f>K50+I50+G50</f>
        <v>0</v>
      </c>
    </row>
    <row r="51" spans="1:12" ht="27">
      <c r="A51" s="172"/>
      <c r="B51" s="125" t="s">
        <v>167</v>
      </c>
      <c r="C51" s="126" t="s">
        <v>134</v>
      </c>
      <c r="D51" s="127">
        <v>1.75</v>
      </c>
      <c r="E51" s="128">
        <f>E49*D51</f>
        <v>205.7825</v>
      </c>
      <c r="F51" s="116"/>
      <c r="G51" s="58"/>
      <c r="H51" s="112"/>
      <c r="I51" s="58"/>
      <c r="J51" s="58"/>
      <c r="K51" s="58">
        <f>J51*E51</f>
        <v>0</v>
      </c>
      <c r="L51" s="58">
        <f>K51+I51+G51</f>
        <v>0</v>
      </c>
    </row>
    <row r="52" spans="1:12" ht="13.5">
      <c r="A52" s="343">
        <v>2</v>
      </c>
      <c r="B52" s="147" t="s">
        <v>387</v>
      </c>
      <c r="C52" s="56" t="s">
        <v>133</v>
      </c>
      <c r="D52" s="144"/>
      <c r="E52" s="57">
        <v>49.52</v>
      </c>
      <c r="F52" s="143"/>
      <c r="G52" s="143"/>
      <c r="H52" s="143"/>
      <c r="I52" s="143"/>
      <c r="J52" s="143"/>
      <c r="K52" s="143"/>
      <c r="L52" s="143"/>
    </row>
    <row r="53" spans="1:12" ht="13.5">
      <c r="A53" s="333"/>
      <c r="B53" s="141" t="s">
        <v>144</v>
      </c>
      <c r="C53" s="110" t="s">
        <v>0</v>
      </c>
      <c r="D53" s="58">
        <v>1</v>
      </c>
      <c r="E53" s="58">
        <f>E52*D53</f>
        <v>49.52</v>
      </c>
      <c r="F53" s="58"/>
      <c r="G53" s="58"/>
      <c r="H53" s="58"/>
      <c r="I53" s="58">
        <f>H53*E53</f>
        <v>0</v>
      </c>
      <c r="J53" s="58"/>
      <c r="K53" s="58"/>
      <c r="L53" s="58">
        <f>I53+G53</f>
        <v>0</v>
      </c>
    </row>
    <row r="54" spans="1:12" ht="13.5">
      <c r="A54" s="172"/>
      <c r="B54" s="175" t="s">
        <v>314</v>
      </c>
      <c r="C54" s="110" t="s">
        <v>135</v>
      </c>
      <c r="D54" s="58">
        <v>0.2</v>
      </c>
      <c r="E54" s="58">
        <f>E52*D54</f>
        <v>9.904000000000002</v>
      </c>
      <c r="F54" s="58"/>
      <c r="G54" s="58"/>
      <c r="H54" s="58"/>
      <c r="I54" s="58"/>
      <c r="J54" s="138"/>
      <c r="K54" s="58">
        <f>J54*E54</f>
        <v>0</v>
      </c>
      <c r="L54" s="58">
        <f>K54+I54+G54</f>
        <v>0</v>
      </c>
    </row>
    <row r="55" spans="1:12" ht="13.5">
      <c r="A55" s="169"/>
      <c r="B55" s="145" t="s">
        <v>400</v>
      </c>
      <c r="C55" s="126" t="s">
        <v>133</v>
      </c>
      <c r="D55" s="146">
        <v>1.22</v>
      </c>
      <c r="E55" s="146">
        <f>E52*D55</f>
        <v>60.4144</v>
      </c>
      <c r="F55" s="146"/>
      <c r="G55" s="146">
        <f>F55*E55</f>
        <v>0</v>
      </c>
      <c r="H55" s="146"/>
      <c r="I55" s="146"/>
      <c r="J55" s="146"/>
      <c r="K55" s="146"/>
      <c r="L55" s="58">
        <f>I55+G55</f>
        <v>0</v>
      </c>
    </row>
    <row r="56" spans="1:12" ht="13.5">
      <c r="A56" s="343">
        <v>3</v>
      </c>
      <c r="B56" s="147" t="s">
        <v>388</v>
      </c>
      <c r="C56" s="56" t="s">
        <v>133</v>
      </c>
      <c r="D56" s="144"/>
      <c r="E56" s="57">
        <v>3.24</v>
      </c>
      <c r="F56" s="143"/>
      <c r="G56" s="143"/>
      <c r="H56" s="143"/>
      <c r="I56" s="143"/>
      <c r="J56" s="143"/>
      <c r="K56" s="143"/>
      <c r="L56" s="143"/>
    </row>
    <row r="57" spans="1:12" ht="13.5">
      <c r="A57" s="333"/>
      <c r="B57" s="141" t="s">
        <v>144</v>
      </c>
      <c r="C57" s="110" t="s">
        <v>0</v>
      </c>
      <c r="D57" s="58">
        <v>1</v>
      </c>
      <c r="E57" s="58">
        <f>E56*D57</f>
        <v>3.24</v>
      </c>
      <c r="F57" s="58"/>
      <c r="G57" s="58"/>
      <c r="H57" s="58"/>
      <c r="I57" s="58">
        <f>H57*E57</f>
        <v>0</v>
      </c>
      <c r="J57" s="58"/>
      <c r="K57" s="58"/>
      <c r="L57" s="58">
        <f>I57+G57</f>
        <v>0</v>
      </c>
    </row>
    <row r="58" spans="1:12" ht="13.5">
      <c r="A58" s="172"/>
      <c r="B58" s="175" t="s">
        <v>314</v>
      </c>
      <c r="C58" s="110" t="s">
        <v>135</v>
      </c>
      <c r="D58" s="58">
        <v>0.2</v>
      </c>
      <c r="E58" s="58">
        <f>E56*D58</f>
        <v>0.6480000000000001</v>
      </c>
      <c r="F58" s="58"/>
      <c r="G58" s="58"/>
      <c r="H58" s="58"/>
      <c r="I58" s="58"/>
      <c r="J58" s="138"/>
      <c r="K58" s="58">
        <f>J58*E58</f>
        <v>0</v>
      </c>
      <c r="L58" s="58">
        <f>K58+I58+G58</f>
        <v>0</v>
      </c>
    </row>
    <row r="59" spans="1:12" ht="13.5">
      <c r="A59" s="172"/>
      <c r="B59" s="175" t="s">
        <v>401</v>
      </c>
      <c r="C59" s="110" t="s">
        <v>133</v>
      </c>
      <c r="D59" s="58">
        <v>1.22</v>
      </c>
      <c r="E59" s="58">
        <f>D59*E56</f>
        <v>3.9528000000000003</v>
      </c>
      <c r="F59" s="58"/>
      <c r="G59" s="58">
        <f>F59*E59</f>
        <v>0</v>
      </c>
      <c r="H59" s="58"/>
      <c r="I59" s="58"/>
      <c r="J59" s="138"/>
      <c r="K59" s="58"/>
      <c r="L59" s="58">
        <f>G59</f>
        <v>0</v>
      </c>
    </row>
    <row r="60" spans="1:12" ht="13.5">
      <c r="A60" s="343">
        <v>4</v>
      </c>
      <c r="B60" s="147" t="s">
        <v>335</v>
      </c>
      <c r="C60" s="56" t="s">
        <v>133</v>
      </c>
      <c r="D60" s="144"/>
      <c r="E60" s="57">
        <v>38.01</v>
      </c>
      <c r="F60" s="143"/>
      <c r="G60" s="143"/>
      <c r="H60" s="143"/>
      <c r="I60" s="143"/>
      <c r="J60" s="143"/>
      <c r="K60" s="143"/>
      <c r="L60" s="143"/>
    </row>
    <row r="61" spans="1:12" ht="13.5">
      <c r="A61" s="333"/>
      <c r="B61" s="152" t="s">
        <v>159</v>
      </c>
      <c r="C61" s="110" t="s">
        <v>135</v>
      </c>
      <c r="D61" s="58">
        <v>0.1</v>
      </c>
      <c r="E61" s="58">
        <f>E60*D61</f>
        <v>3.801</v>
      </c>
      <c r="F61" s="110"/>
      <c r="G61" s="58"/>
      <c r="H61" s="112"/>
      <c r="I61" s="58"/>
      <c r="J61" s="58"/>
      <c r="K61" s="58">
        <f>J61*E61</f>
        <v>0</v>
      </c>
      <c r="L61" s="143">
        <f>K61+I61+G61</f>
        <v>0</v>
      </c>
    </row>
    <row r="62" spans="1:12" ht="13.5">
      <c r="A62" s="172"/>
      <c r="B62" s="175" t="s">
        <v>314</v>
      </c>
      <c r="C62" s="110" t="s">
        <v>135</v>
      </c>
      <c r="D62" s="58">
        <v>0.2</v>
      </c>
      <c r="E62" s="58">
        <f>E60*D62</f>
        <v>7.602</v>
      </c>
      <c r="F62" s="58"/>
      <c r="G62" s="58"/>
      <c r="H62" s="58"/>
      <c r="I62" s="58"/>
      <c r="J62" s="138"/>
      <c r="K62" s="58">
        <f>J62*E62</f>
        <v>0</v>
      </c>
      <c r="L62" s="58">
        <f>K62+I62+G62</f>
        <v>0</v>
      </c>
    </row>
    <row r="63" spans="1:12" ht="27">
      <c r="A63" s="115">
        <v>5</v>
      </c>
      <c r="B63" s="157" t="s">
        <v>389</v>
      </c>
      <c r="C63" s="56" t="s">
        <v>133</v>
      </c>
      <c r="D63" s="110"/>
      <c r="E63" s="57">
        <v>2.27</v>
      </c>
      <c r="F63" s="58"/>
      <c r="G63" s="58"/>
      <c r="H63" s="58"/>
      <c r="I63" s="58"/>
      <c r="J63" s="58"/>
      <c r="K63" s="58"/>
      <c r="L63" s="57"/>
    </row>
    <row r="64" spans="1:12" ht="13.5">
      <c r="A64" s="154"/>
      <c r="B64" s="153" t="s">
        <v>144</v>
      </c>
      <c r="C64" s="110" t="s">
        <v>0</v>
      </c>
      <c r="D64" s="108">
        <v>1</v>
      </c>
      <c r="E64" s="58">
        <f>E63*D64</f>
        <v>2.27</v>
      </c>
      <c r="F64" s="58"/>
      <c r="G64" s="58"/>
      <c r="H64" s="58"/>
      <c r="I64" s="58">
        <f>H64*E64</f>
        <v>0</v>
      </c>
      <c r="J64" s="58"/>
      <c r="K64" s="58"/>
      <c r="L64" s="58">
        <f>I64+G64</f>
        <v>0</v>
      </c>
    </row>
    <row r="65" spans="1:12" ht="13.5">
      <c r="A65" s="154"/>
      <c r="B65" s="152" t="s">
        <v>390</v>
      </c>
      <c r="C65" s="110" t="s">
        <v>133</v>
      </c>
      <c r="D65" s="108">
        <v>1.02</v>
      </c>
      <c r="E65" s="58">
        <f>E63*D65</f>
        <v>2.3154</v>
      </c>
      <c r="F65" s="58"/>
      <c r="G65" s="58">
        <f>F65*E65</f>
        <v>0</v>
      </c>
      <c r="H65" s="58"/>
      <c r="I65" s="58"/>
      <c r="J65" s="58"/>
      <c r="K65" s="58"/>
      <c r="L65" s="58">
        <f>K65+I65+G65</f>
        <v>0</v>
      </c>
    </row>
    <row r="66" spans="1:12" ht="13.5">
      <c r="A66" s="254"/>
      <c r="B66" s="152" t="s">
        <v>123</v>
      </c>
      <c r="C66" s="110" t="s">
        <v>0</v>
      </c>
      <c r="D66" s="108">
        <v>0.9</v>
      </c>
      <c r="E66" s="58">
        <f>E63*D66</f>
        <v>2.043</v>
      </c>
      <c r="F66" s="58"/>
      <c r="G66" s="58">
        <f>F66*E66</f>
        <v>0</v>
      </c>
      <c r="H66" s="112"/>
      <c r="I66" s="57"/>
      <c r="J66" s="58"/>
      <c r="K66" s="58"/>
      <c r="L66" s="58">
        <f>K66+I66+G66</f>
        <v>0</v>
      </c>
    </row>
    <row r="67" spans="1:12" ht="30.75" customHeight="1">
      <c r="A67" s="115">
        <v>6</v>
      </c>
      <c r="B67" s="157" t="s">
        <v>392</v>
      </c>
      <c r="C67" s="56" t="s">
        <v>133</v>
      </c>
      <c r="D67" s="110"/>
      <c r="E67" s="57">
        <v>20.52</v>
      </c>
      <c r="F67" s="58"/>
      <c r="G67" s="58"/>
      <c r="H67" s="58"/>
      <c r="I67" s="58"/>
      <c r="J67" s="58"/>
      <c r="K67" s="58"/>
      <c r="L67" s="57"/>
    </row>
    <row r="68" spans="1:12" ht="13.5">
      <c r="A68" s="154"/>
      <c r="B68" s="153" t="s">
        <v>144</v>
      </c>
      <c r="C68" s="110" t="s">
        <v>0</v>
      </c>
      <c r="D68" s="58">
        <v>1</v>
      </c>
      <c r="E68" s="58">
        <f>E67*D68</f>
        <v>20.52</v>
      </c>
      <c r="F68" s="58"/>
      <c r="G68" s="58"/>
      <c r="H68" s="58"/>
      <c r="I68" s="58">
        <f>H68*E68</f>
        <v>0</v>
      </c>
      <c r="J68" s="58"/>
      <c r="K68" s="58"/>
      <c r="L68" s="58">
        <f>I68+G68</f>
        <v>0</v>
      </c>
    </row>
    <row r="69" spans="1:12" ht="13.5">
      <c r="A69" s="154"/>
      <c r="B69" s="152" t="s">
        <v>142</v>
      </c>
      <c r="C69" s="110" t="s">
        <v>0</v>
      </c>
      <c r="D69" s="58">
        <v>1</v>
      </c>
      <c r="E69" s="58">
        <f>E67*D69</f>
        <v>20.52</v>
      </c>
      <c r="F69" s="58"/>
      <c r="G69" s="58"/>
      <c r="H69" s="58"/>
      <c r="I69" s="58"/>
      <c r="J69" s="58"/>
      <c r="K69" s="58">
        <f>J69*E69</f>
        <v>0</v>
      </c>
      <c r="L69" s="58">
        <f aca="true" t="shared" si="1" ref="L69:L75">K69+I69+G69</f>
        <v>0</v>
      </c>
    </row>
    <row r="70" spans="1:12" ht="13.5">
      <c r="A70" s="154"/>
      <c r="B70" s="152" t="s">
        <v>438</v>
      </c>
      <c r="C70" s="110" t="s">
        <v>133</v>
      </c>
      <c r="D70" s="58">
        <v>1.02</v>
      </c>
      <c r="E70" s="58">
        <f>E67*D70</f>
        <v>20.9304</v>
      </c>
      <c r="F70" s="58"/>
      <c r="G70" s="58">
        <f aca="true" t="shared" si="2" ref="G70:G75">F70*E70</f>
        <v>0</v>
      </c>
      <c r="H70" s="58"/>
      <c r="I70" s="58"/>
      <c r="J70" s="58"/>
      <c r="K70" s="58"/>
      <c r="L70" s="58">
        <f t="shared" si="1"/>
        <v>0</v>
      </c>
    </row>
    <row r="71" spans="1:12" ht="13.5">
      <c r="A71" s="154"/>
      <c r="B71" s="152" t="s">
        <v>138</v>
      </c>
      <c r="C71" s="144" t="s">
        <v>121</v>
      </c>
      <c r="D71" s="108">
        <v>2.46</v>
      </c>
      <c r="E71" s="143">
        <f>E67*D71</f>
        <v>50.4792</v>
      </c>
      <c r="F71" s="143"/>
      <c r="G71" s="58">
        <f t="shared" si="2"/>
        <v>0</v>
      </c>
      <c r="H71" s="143"/>
      <c r="I71" s="143"/>
      <c r="J71" s="143"/>
      <c r="K71" s="143"/>
      <c r="L71" s="58">
        <f t="shared" si="1"/>
        <v>0</v>
      </c>
    </row>
    <row r="72" spans="1:12" ht="13.5">
      <c r="A72" s="154"/>
      <c r="B72" s="152" t="s">
        <v>139</v>
      </c>
      <c r="C72" s="144" t="s">
        <v>133</v>
      </c>
      <c r="D72" s="108">
        <v>0.08</v>
      </c>
      <c r="E72" s="143">
        <f>E67*D72</f>
        <v>1.6416</v>
      </c>
      <c r="F72" s="143"/>
      <c r="G72" s="58">
        <f t="shared" si="2"/>
        <v>0</v>
      </c>
      <c r="H72" s="143"/>
      <c r="I72" s="143"/>
      <c r="J72" s="143"/>
      <c r="K72" s="143"/>
      <c r="L72" s="58">
        <f t="shared" si="1"/>
        <v>0</v>
      </c>
    </row>
    <row r="73" spans="1:12" ht="13.5">
      <c r="A73" s="154"/>
      <c r="B73" s="153" t="s">
        <v>168</v>
      </c>
      <c r="C73" s="144" t="s">
        <v>128</v>
      </c>
      <c r="D73" s="144"/>
      <c r="E73" s="410">
        <v>1.983</v>
      </c>
      <c r="F73" s="143"/>
      <c r="G73" s="143">
        <f t="shared" si="2"/>
        <v>0</v>
      </c>
      <c r="H73" s="143"/>
      <c r="I73" s="143"/>
      <c r="J73" s="143"/>
      <c r="K73" s="143"/>
      <c r="L73" s="58">
        <f t="shared" si="1"/>
        <v>0</v>
      </c>
    </row>
    <row r="74" spans="1:12" ht="13.5">
      <c r="A74" s="154"/>
      <c r="B74" s="153" t="s">
        <v>169</v>
      </c>
      <c r="C74" s="144" t="s">
        <v>128</v>
      </c>
      <c r="D74" s="144"/>
      <c r="E74" s="410">
        <v>0.047</v>
      </c>
      <c r="F74" s="143"/>
      <c r="G74" s="143">
        <f t="shared" si="2"/>
        <v>0</v>
      </c>
      <c r="H74" s="143"/>
      <c r="I74" s="143"/>
      <c r="J74" s="143"/>
      <c r="K74" s="143"/>
      <c r="L74" s="58">
        <f t="shared" si="1"/>
        <v>0</v>
      </c>
    </row>
    <row r="75" spans="1:12" ht="13.5">
      <c r="A75" s="254"/>
      <c r="B75" s="152" t="s">
        <v>123</v>
      </c>
      <c r="C75" s="110" t="s">
        <v>0</v>
      </c>
      <c r="D75" s="58">
        <v>1.31</v>
      </c>
      <c r="E75" s="58">
        <f>E67*D75</f>
        <v>26.8812</v>
      </c>
      <c r="F75" s="58"/>
      <c r="G75" s="58">
        <f t="shared" si="2"/>
        <v>0</v>
      </c>
      <c r="H75" s="58"/>
      <c r="I75" s="58"/>
      <c r="J75" s="58"/>
      <c r="K75" s="58"/>
      <c r="L75" s="58">
        <f t="shared" si="1"/>
        <v>0</v>
      </c>
    </row>
    <row r="76" spans="1:12" ht="27">
      <c r="A76" s="116">
        <v>7</v>
      </c>
      <c r="B76" s="164" t="s">
        <v>425</v>
      </c>
      <c r="C76" s="165" t="s">
        <v>121</v>
      </c>
      <c r="D76" s="140"/>
      <c r="E76" s="167">
        <v>32.8</v>
      </c>
      <c r="F76" s="140"/>
      <c r="G76" s="143"/>
      <c r="H76" s="143"/>
      <c r="I76" s="143"/>
      <c r="J76" s="143"/>
      <c r="K76" s="143"/>
      <c r="L76" s="58"/>
    </row>
    <row r="77" spans="1:12" ht="13.5">
      <c r="A77" s="119"/>
      <c r="B77" s="141" t="s">
        <v>144</v>
      </c>
      <c r="C77" s="110" t="s">
        <v>0</v>
      </c>
      <c r="D77" s="58">
        <v>1</v>
      </c>
      <c r="E77" s="58">
        <f>E76*D77</f>
        <v>32.8</v>
      </c>
      <c r="F77" s="58"/>
      <c r="G77" s="58"/>
      <c r="H77" s="58"/>
      <c r="I77" s="58">
        <f>H77*E77</f>
        <v>0</v>
      </c>
      <c r="J77" s="58"/>
      <c r="K77" s="58"/>
      <c r="L77" s="58">
        <f>K77+I77+G77</f>
        <v>0</v>
      </c>
    </row>
    <row r="78" spans="1:12" ht="13.5">
      <c r="A78" s="119"/>
      <c r="B78" s="160" t="s">
        <v>150</v>
      </c>
      <c r="C78" s="144" t="s">
        <v>133</v>
      </c>
      <c r="D78" s="415">
        <v>0.0306</v>
      </c>
      <c r="E78" s="143">
        <f>E76*D78</f>
        <v>1.00368</v>
      </c>
      <c r="F78" s="143"/>
      <c r="G78" s="143">
        <f>F78*E78</f>
        <v>0</v>
      </c>
      <c r="H78" s="143"/>
      <c r="I78" s="143"/>
      <c r="J78" s="143"/>
      <c r="K78" s="143"/>
      <c r="L78" s="58">
        <f>K78+I78+G78</f>
        <v>0</v>
      </c>
    </row>
    <row r="79" spans="1:12" ht="13.5">
      <c r="A79" s="119"/>
      <c r="B79" s="161" t="s">
        <v>123</v>
      </c>
      <c r="C79" s="107" t="s">
        <v>0</v>
      </c>
      <c r="D79" s="146">
        <v>0.07</v>
      </c>
      <c r="E79" s="146">
        <f>E76*D79</f>
        <v>2.296</v>
      </c>
      <c r="F79" s="146"/>
      <c r="G79" s="146">
        <f>F79*E79</f>
        <v>0</v>
      </c>
      <c r="H79" s="146"/>
      <c r="I79" s="146"/>
      <c r="J79" s="146"/>
      <c r="K79" s="146"/>
      <c r="L79" s="162">
        <f>K79+I79+G79</f>
        <v>0</v>
      </c>
    </row>
    <row r="80" spans="1:12" ht="27">
      <c r="A80" s="116">
        <v>8</v>
      </c>
      <c r="B80" s="164" t="s">
        <v>422</v>
      </c>
      <c r="C80" s="165" t="s">
        <v>121</v>
      </c>
      <c r="D80" s="167"/>
      <c r="E80" s="167">
        <v>32.8</v>
      </c>
      <c r="F80" s="146"/>
      <c r="G80" s="143"/>
      <c r="H80" s="143"/>
      <c r="I80" s="143"/>
      <c r="J80" s="143"/>
      <c r="K80" s="143"/>
      <c r="L80" s="58"/>
    </row>
    <row r="81" spans="1:12" ht="13.5">
      <c r="A81" s="119"/>
      <c r="B81" s="141" t="s">
        <v>144</v>
      </c>
      <c r="C81" s="110" t="s">
        <v>0</v>
      </c>
      <c r="D81" s="58">
        <v>1</v>
      </c>
      <c r="E81" s="58">
        <f>E80*D81</f>
        <v>32.8</v>
      </c>
      <c r="F81" s="58"/>
      <c r="G81" s="58"/>
      <c r="H81" s="58"/>
      <c r="I81" s="58">
        <f>H81*E81</f>
        <v>0</v>
      </c>
      <c r="J81" s="58"/>
      <c r="K81" s="58"/>
      <c r="L81" s="58">
        <f>K81+I81+G81</f>
        <v>0</v>
      </c>
    </row>
    <row r="82" spans="1:12" ht="13.5">
      <c r="A82" s="119"/>
      <c r="B82" s="160" t="s">
        <v>333</v>
      </c>
      <c r="C82" s="144" t="s">
        <v>172</v>
      </c>
      <c r="D82" s="143">
        <v>0.4</v>
      </c>
      <c r="E82" s="143">
        <f>E80*D82</f>
        <v>13.12</v>
      </c>
      <c r="F82" s="143"/>
      <c r="G82" s="143">
        <f>F82*E82</f>
        <v>0</v>
      </c>
      <c r="H82" s="143"/>
      <c r="I82" s="143"/>
      <c r="J82" s="143"/>
      <c r="K82" s="143"/>
      <c r="L82" s="58">
        <f>K82+I82+G82</f>
        <v>0</v>
      </c>
    </row>
    <row r="83" spans="1:12" ht="13.5">
      <c r="A83" s="119"/>
      <c r="B83" s="161" t="s">
        <v>423</v>
      </c>
      <c r="C83" s="107" t="s">
        <v>121</v>
      </c>
      <c r="D83" s="146">
        <v>2.3</v>
      </c>
      <c r="E83" s="146">
        <f>E80*D83</f>
        <v>75.43999999999998</v>
      </c>
      <c r="F83" s="146"/>
      <c r="G83" s="146">
        <f>F83*E83</f>
        <v>0</v>
      </c>
      <c r="H83" s="146"/>
      <c r="I83" s="146"/>
      <c r="J83" s="146"/>
      <c r="K83" s="146"/>
      <c r="L83" s="162">
        <f>K83+I83+G83</f>
        <v>0</v>
      </c>
    </row>
    <row r="84" spans="1:12" ht="13.5">
      <c r="A84" s="119"/>
      <c r="B84" s="161" t="s">
        <v>424</v>
      </c>
      <c r="C84" s="107" t="s">
        <v>151</v>
      </c>
      <c r="D84" s="146">
        <v>0.35</v>
      </c>
      <c r="E84" s="146">
        <f>E80*D84</f>
        <v>11.479999999999999</v>
      </c>
      <c r="F84" s="146"/>
      <c r="G84" s="146">
        <f>F84*E84</f>
        <v>0</v>
      </c>
      <c r="H84" s="143"/>
      <c r="I84" s="143"/>
      <c r="J84" s="143"/>
      <c r="K84" s="143"/>
      <c r="L84" s="162">
        <f>K84+I84+G84</f>
        <v>0</v>
      </c>
    </row>
    <row r="85" spans="1:12" ht="27">
      <c r="A85" s="115">
        <v>9</v>
      </c>
      <c r="B85" s="157" t="s">
        <v>391</v>
      </c>
      <c r="C85" s="56" t="s">
        <v>133</v>
      </c>
      <c r="D85" s="110"/>
      <c r="E85" s="57">
        <v>4.05</v>
      </c>
      <c r="F85" s="58"/>
      <c r="G85" s="58"/>
      <c r="H85" s="58"/>
      <c r="I85" s="58"/>
      <c r="J85" s="58"/>
      <c r="K85" s="58"/>
      <c r="L85" s="57"/>
    </row>
    <row r="86" spans="1:12" ht="13.5">
      <c r="A86" s="154"/>
      <c r="B86" s="153" t="s">
        <v>144</v>
      </c>
      <c r="C86" s="110" t="s">
        <v>0</v>
      </c>
      <c r="D86" s="58">
        <v>1</v>
      </c>
      <c r="E86" s="58">
        <f>E85*D86</f>
        <v>4.05</v>
      </c>
      <c r="F86" s="58"/>
      <c r="G86" s="58"/>
      <c r="H86" s="58"/>
      <c r="I86" s="58">
        <f>H86*E86</f>
        <v>0</v>
      </c>
      <c r="J86" s="58"/>
      <c r="K86" s="58"/>
      <c r="L86" s="58">
        <f>I86+G86</f>
        <v>0</v>
      </c>
    </row>
    <row r="87" spans="1:12" ht="13.5">
      <c r="A87" s="154"/>
      <c r="B87" s="152" t="s">
        <v>142</v>
      </c>
      <c r="C87" s="110" t="s">
        <v>0</v>
      </c>
      <c r="D87" s="58">
        <v>1</v>
      </c>
      <c r="E87" s="58">
        <f>E85*D87</f>
        <v>4.05</v>
      </c>
      <c r="F87" s="58"/>
      <c r="G87" s="58"/>
      <c r="H87" s="58"/>
      <c r="I87" s="58"/>
      <c r="J87" s="58"/>
      <c r="K87" s="58">
        <f>J87*E87</f>
        <v>0</v>
      </c>
      <c r="L87" s="58">
        <f aca="true" t="shared" si="3" ref="L87:L92">K87+I87+G87</f>
        <v>0</v>
      </c>
    </row>
    <row r="88" spans="1:12" ht="13.5">
      <c r="A88" s="154"/>
      <c r="B88" s="152" t="s">
        <v>438</v>
      </c>
      <c r="C88" s="110" t="s">
        <v>133</v>
      </c>
      <c r="D88" s="58">
        <v>1.02</v>
      </c>
      <c r="E88" s="58">
        <f>E85*D88</f>
        <v>4.131</v>
      </c>
      <c r="F88" s="58"/>
      <c r="G88" s="58">
        <f>F88*E88</f>
        <v>0</v>
      </c>
      <c r="H88" s="58"/>
      <c r="I88" s="58"/>
      <c r="J88" s="58"/>
      <c r="K88" s="58"/>
      <c r="L88" s="58">
        <f t="shared" si="3"/>
        <v>0</v>
      </c>
    </row>
    <row r="89" spans="1:12" ht="13.5">
      <c r="A89" s="154"/>
      <c r="B89" s="152" t="s">
        <v>138</v>
      </c>
      <c r="C89" s="144" t="s">
        <v>121</v>
      </c>
      <c r="D89" s="108">
        <v>0.704</v>
      </c>
      <c r="E89" s="143">
        <f>E85*D89</f>
        <v>2.8511999999999995</v>
      </c>
      <c r="F89" s="143"/>
      <c r="G89" s="58">
        <f>F89*E89</f>
        <v>0</v>
      </c>
      <c r="H89" s="143"/>
      <c r="I89" s="143"/>
      <c r="J89" s="143"/>
      <c r="K89" s="143"/>
      <c r="L89" s="58">
        <f t="shared" si="3"/>
        <v>0</v>
      </c>
    </row>
    <row r="90" spans="1:12" ht="13.5">
      <c r="A90" s="154"/>
      <c r="B90" s="152" t="s">
        <v>139</v>
      </c>
      <c r="C90" s="144" t="s">
        <v>133</v>
      </c>
      <c r="D90" s="108">
        <v>0.02</v>
      </c>
      <c r="E90" s="143">
        <f>E85*D90</f>
        <v>0.081</v>
      </c>
      <c r="F90" s="143"/>
      <c r="G90" s="58">
        <f>F90*E90</f>
        <v>0</v>
      </c>
      <c r="H90" s="143"/>
      <c r="I90" s="143"/>
      <c r="J90" s="143"/>
      <c r="K90" s="143"/>
      <c r="L90" s="58">
        <f t="shared" si="3"/>
        <v>0</v>
      </c>
    </row>
    <row r="91" spans="1:12" ht="13.5">
      <c r="A91" s="154"/>
      <c r="B91" s="153" t="s">
        <v>168</v>
      </c>
      <c r="C91" s="144" t="s">
        <v>128</v>
      </c>
      <c r="D91" s="144"/>
      <c r="E91" s="410">
        <v>0.403</v>
      </c>
      <c r="F91" s="143"/>
      <c r="G91" s="143">
        <f>F91*E91</f>
        <v>0</v>
      </c>
      <c r="H91" s="143"/>
      <c r="I91" s="143"/>
      <c r="J91" s="143"/>
      <c r="K91" s="143"/>
      <c r="L91" s="58">
        <f t="shared" si="3"/>
        <v>0</v>
      </c>
    </row>
    <row r="92" spans="1:12" ht="13.5">
      <c r="A92" s="254"/>
      <c r="B92" s="152" t="s">
        <v>123</v>
      </c>
      <c r="C92" s="110" t="s">
        <v>0</v>
      </c>
      <c r="D92" s="58">
        <v>1.31</v>
      </c>
      <c r="E92" s="58">
        <f>E85*D92</f>
        <v>5.3055</v>
      </c>
      <c r="F92" s="58"/>
      <c r="G92" s="58">
        <f>F92*E92</f>
        <v>0</v>
      </c>
      <c r="H92" s="58"/>
      <c r="I92" s="58"/>
      <c r="J92" s="58"/>
      <c r="K92" s="58"/>
      <c r="L92" s="58">
        <f t="shared" si="3"/>
        <v>0</v>
      </c>
    </row>
    <row r="93" spans="1:12" ht="27">
      <c r="A93" s="115">
        <v>10</v>
      </c>
      <c r="B93" s="203" t="s">
        <v>141</v>
      </c>
      <c r="C93" s="56" t="s">
        <v>133</v>
      </c>
      <c r="D93" s="110"/>
      <c r="E93" s="57">
        <v>1.87</v>
      </c>
      <c r="F93" s="58"/>
      <c r="G93" s="58"/>
      <c r="H93" s="58"/>
      <c r="I93" s="58"/>
      <c r="J93" s="58"/>
      <c r="K93" s="58"/>
      <c r="L93" s="57"/>
    </row>
    <row r="94" spans="1:12" ht="13.5">
      <c r="A94" s="154"/>
      <c r="B94" s="153" t="s">
        <v>145</v>
      </c>
      <c r="C94" s="110" t="s">
        <v>0</v>
      </c>
      <c r="D94" s="58">
        <v>1</v>
      </c>
      <c r="E94" s="58">
        <f>E93*D94</f>
        <v>1.87</v>
      </c>
      <c r="F94" s="58"/>
      <c r="G94" s="58"/>
      <c r="H94" s="58"/>
      <c r="I94" s="58">
        <f>H94*E94</f>
        <v>0</v>
      </c>
      <c r="J94" s="58"/>
      <c r="K94" s="58"/>
      <c r="L94" s="58">
        <f>I94+G94</f>
        <v>0</v>
      </c>
    </row>
    <row r="95" spans="1:12" ht="13.5">
      <c r="A95" s="154"/>
      <c r="B95" s="152" t="s">
        <v>142</v>
      </c>
      <c r="C95" s="110" t="s">
        <v>0</v>
      </c>
      <c r="D95" s="58">
        <v>1</v>
      </c>
      <c r="E95" s="58">
        <f>E93*D95</f>
        <v>1.87</v>
      </c>
      <c r="F95" s="58"/>
      <c r="G95" s="58"/>
      <c r="H95" s="58"/>
      <c r="I95" s="58"/>
      <c r="J95" s="58"/>
      <c r="K95" s="58">
        <f>J95*E95</f>
        <v>0</v>
      </c>
      <c r="L95" s="58">
        <f>K95+I95+G95</f>
        <v>0</v>
      </c>
    </row>
    <row r="96" spans="1:12" ht="13.5">
      <c r="A96" s="154"/>
      <c r="B96" s="152" t="s">
        <v>438</v>
      </c>
      <c r="C96" s="110" t="s">
        <v>133</v>
      </c>
      <c r="D96" s="58">
        <v>1.02</v>
      </c>
      <c r="E96" s="58">
        <f>E93*D96</f>
        <v>1.9074000000000002</v>
      </c>
      <c r="F96" s="58"/>
      <c r="G96" s="58">
        <f aca="true" t="shared" si="4" ref="G96:G101">F96*E96</f>
        <v>0</v>
      </c>
      <c r="H96" s="58"/>
      <c r="I96" s="58"/>
      <c r="J96" s="58"/>
      <c r="K96" s="58"/>
      <c r="L96" s="58">
        <f aca="true" t="shared" si="5" ref="L96:L101">K96+I96+G96</f>
        <v>0</v>
      </c>
    </row>
    <row r="97" spans="1:12" ht="13.5">
      <c r="A97" s="154"/>
      <c r="B97" s="155" t="s">
        <v>138</v>
      </c>
      <c r="C97" s="144" t="s">
        <v>121</v>
      </c>
      <c r="D97" s="108">
        <v>2.42</v>
      </c>
      <c r="E97" s="143">
        <f>E93*D97</f>
        <v>4.5254</v>
      </c>
      <c r="F97" s="143"/>
      <c r="G97" s="58">
        <f t="shared" si="4"/>
        <v>0</v>
      </c>
      <c r="H97" s="143"/>
      <c r="I97" s="143"/>
      <c r="J97" s="143"/>
      <c r="K97" s="143"/>
      <c r="L97" s="58">
        <f t="shared" si="5"/>
        <v>0</v>
      </c>
    </row>
    <row r="98" spans="1:12" ht="13.5">
      <c r="A98" s="154"/>
      <c r="B98" s="155" t="s">
        <v>139</v>
      </c>
      <c r="C98" s="144" t="s">
        <v>133</v>
      </c>
      <c r="D98" s="108">
        <v>0.08</v>
      </c>
      <c r="E98" s="143">
        <f>E93*D98</f>
        <v>0.1496</v>
      </c>
      <c r="F98" s="143"/>
      <c r="G98" s="58">
        <f t="shared" si="4"/>
        <v>0</v>
      </c>
      <c r="H98" s="143"/>
      <c r="I98" s="143"/>
      <c r="J98" s="143"/>
      <c r="K98" s="143"/>
      <c r="L98" s="58">
        <f t="shared" si="5"/>
        <v>0</v>
      </c>
    </row>
    <row r="99" spans="1:12" ht="13.5">
      <c r="A99" s="154"/>
      <c r="B99" s="153" t="s">
        <v>168</v>
      </c>
      <c r="C99" s="144" t="s">
        <v>128</v>
      </c>
      <c r="D99" s="144"/>
      <c r="E99" s="143">
        <v>0.19</v>
      </c>
      <c r="F99" s="143"/>
      <c r="G99" s="143">
        <f t="shared" si="4"/>
        <v>0</v>
      </c>
      <c r="H99" s="143"/>
      <c r="I99" s="143"/>
      <c r="J99" s="143"/>
      <c r="K99" s="143"/>
      <c r="L99" s="58">
        <f t="shared" si="5"/>
        <v>0</v>
      </c>
    </row>
    <row r="100" spans="1:12" ht="13.5">
      <c r="A100" s="154"/>
      <c r="B100" s="153" t="s">
        <v>169</v>
      </c>
      <c r="C100" s="144" t="s">
        <v>128</v>
      </c>
      <c r="D100" s="144"/>
      <c r="E100" s="143">
        <v>0.05</v>
      </c>
      <c r="F100" s="143"/>
      <c r="G100" s="143">
        <f t="shared" si="4"/>
        <v>0</v>
      </c>
      <c r="H100" s="143"/>
      <c r="I100" s="143"/>
      <c r="J100" s="143"/>
      <c r="K100" s="143"/>
      <c r="L100" s="58">
        <f t="shared" si="5"/>
        <v>0</v>
      </c>
    </row>
    <row r="101" spans="1:12" ht="13.5">
      <c r="A101" s="254"/>
      <c r="B101" s="152" t="s">
        <v>123</v>
      </c>
      <c r="C101" s="110" t="s">
        <v>0</v>
      </c>
      <c r="D101" s="58">
        <v>1.31</v>
      </c>
      <c r="E101" s="58">
        <f>E93*D101</f>
        <v>2.4497000000000004</v>
      </c>
      <c r="F101" s="58"/>
      <c r="G101" s="58">
        <f t="shared" si="4"/>
        <v>0</v>
      </c>
      <c r="H101" s="58"/>
      <c r="I101" s="58"/>
      <c r="J101" s="58"/>
      <c r="K101" s="58"/>
      <c r="L101" s="58">
        <f t="shared" si="5"/>
        <v>0</v>
      </c>
    </row>
    <row r="102" spans="1:12" ht="27">
      <c r="A102" s="115">
        <v>11</v>
      </c>
      <c r="B102" s="157" t="s">
        <v>393</v>
      </c>
      <c r="C102" s="56" t="s">
        <v>133</v>
      </c>
      <c r="D102" s="110"/>
      <c r="E102" s="57">
        <v>4.18</v>
      </c>
      <c r="F102" s="58"/>
      <c r="G102" s="58"/>
      <c r="H102" s="58"/>
      <c r="I102" s="58"/>
      <c r="J102" s="58"/>
      <c r="K102" s="58"/>
      <c r="L102" s="57"/>
    </row>
    <row r="103" spans="1:12" ht="13.5">
      <c r="A103" s="154"/>
      <c r="B103" s="153" t="s">
        <v>144</v>
      </c>
      <c r="C103" s="110" t="s">
        <v>0</v>
      </c>
      <c r="D103" s="58">
        <v>1</v>
      </c>
      <c r="E103" s="58">
        <f>E102*D103</f>
        <v>4.18</v>
      </c>
      <c r="F103" s="58"/>
      <c r="G103" s="58"/>
      <c r="H103" s="58"/>
      <c r="I103" s="58">
        <f>H103*E103</f>
        <v>0</v>
      </c>
      <c r="J103" s="58"/>
      <c r="K103" s="58"/>
      <c r="L103" s="58">
        <f>I103+G103</f>
        <v>0</v>
      </c>
    </row>
    <row r="104" spans="1:12" ht="13.5">
      <c r="A104" s="154"/>
      <c r="B104" s="152" t="s">
        <v>142</v>
      </c>
      <c r="C104" s="110" t="s">
        <v>0</v>
      </c>
      <c r="D104" s="58">
        <v>1</v>
      </c>
      <c r="E104" s="58">
        <f>E102*D104</f>
        <v>4.18</v>
      </c>
      <c r="F104" s="58"/>
      <c r="G104" s="58"/>
      <c r="H104" s="58"/>
      <c r="I104" s="58"/>
      <c r="J104" s="58"/>
      <c r="K104" s="58">
        <f>J104*E104</f>
        <v>0</v>
      </c>
      <c r="L104" s="58">
        <f>K104+I104+G104</f>
        <v>0</v>
      </c>
    </row>
    <row r="105" spans="1:12" ht="13.5">
      <c r="A105" s="154"/>
      <c r="B105" s="152" t="s">
        <v>438</v>
      </c>
      <c r="C105" s="110" t="s">
        <v>133</v>
      </c>
      <c r="D105" s="58">
        <v>1.02</v>
      </c>
      <c r="E105" s="58">
        <f>E102*D105</f>
        <v>4.263599999999999</v>
      </c>
      <c r="F105" s="58"/>
      <c r="G105" s="58">
        <f aca="true" t="shared" si="6" ref="G105:G110">F105*E105</f>
        <v>0</v>
      </c>
      <c r="H105" s="58"/>
      <c r="I105" s="58"/>
      <c r="J105" s="58"/>
      <c r="K105" s="58"/>
      <c r="L105" s="58">
        <f aca="true" t="shared" si="7" ref="L105:L110">K105+I105+G105</f>
        <v>0</v>
      </c>
    </row>
    <row r="106" spans="1:12" ht="13.5">
      <c r="A106" s="154"/>
      <c r="B106" s="155" t="s">
        <v>138</v>
      </c>
      <c r="C106" s="144" t="s">
        <v>121</v>
      </c>
      <c r="D106" s="108">
        <v>2.46</v>
      </c>
      <c r="E106" s="143">
        <f>E102*D106</f>
        <v>10.2828</v>
      </c>
      <c r="F106" s="143"/>
      <c r="G106" s="58">
        <f t="shared" si="6"/>
        <v>0</v>
      </c>
      <c r="H106" s="143"/>
      <c r="I106" s="143"/>
      <c r="J106" s="143"/>
      <c r="K106" s="143"/>
      <c r="L106" s="58">
        <f t="shared" si="7"/>
        <v>0</v>
      </c>
    </row>
    <row r="107" spans="1:12" ht="13.5">
      <c r="A107" s="154"/>
      <c r="B107" s="155" t="s">
        <v>139</v>
      </c>
      <c r="C107" s="144" t="s">
        <v>133</v>
      </c>
      <c r="D107" s="108">
        <v>0.08</v>
      </c>
      <c r="E107" s="143">
        <f>E102*D107</f>
        <v>0.3344</v>
      </c>
      <c r="F107" s="143"/>
      <c r="G107" s="58">
        <f t="shared" si="6"/>
        <v>0</v>
      </c>
      <c r="H107" s="143"/>
      <c r="I107" s="143"/>
      <c r="J107" s="143"/>
      <c r="K107" s="143"/>
      <c r="L107" s="58">
        <f t="shared" si="7"/>
        <v>0</v>
      </c>
    </row>
    <row r="108" spans="1:12" ht="13.5">
      <c r="A108" s="154"/>
      <c r="B108" s="153" t="s">
        <v>168</v>
      </c>
      <c r="C108" s="144" t="s">
        <v>128</v>
      </c>
      <c r="D108" s="144"/>
      <c r="E108" s="143">
        <v>0.14</v>
      </c>
      <c r="F108" s="143"/>
      <c r="G108" s="143">
        <f t="shared" si="6"/>
        <v>0</v>
      </c>
      <c r="H108" s="143"/>
      <c r="I108" s="143"/>
      <c r="J108" s="143"/>
      <c r="K108" s="143"/>
      <c r="L108" s="58">
        <f t="shared" si="7"/>
        <v>0</v>
      </c>
    </row>
    <row r="109" spans="1:12" ht="13.5">
      <c r="A109" s="154"/>
      <c r="B109" s="153" t="s">
        <v>169</v>
      </c>
      <c r="C109" s="144" t="s">
        <v>128</v>
      </c>
      <c r="D109" s="144"/>
      <c r="E109" s="143">
        <v>0.1</v>
      </c>
      <c r="F109" s="143"/>
      <c r="G109" s="143">
        <f t="shared" si="6"/>
        <v>0</v>
      </c>
      <c r="H109" s="143"/>
      <c r="I109" s="143"/>
      <c r="J109" s="143"/>
      <c r="K109" s="143"/>
      <c r="L109" s="58">
        <f t="shared" si="7"/>
        <v>0</v>
      </c>
    </row>
    <row r="110" spans="1:12" ht="13.5">
      <c r="A110" s="254"/>
      <c r="B110" s="152" t="s">
        <v>123</v>
      </c>
      <c r="C110" s="110" t="s">
        <v>0</v>
      </c>
      <c r="D110" s="58">
        <v>1.31</v>
      </c>
      <c r="E110" s="58">
        <f>E102*D110</f>
        <v>5.4758</v>
      </c>
      <c r="F110" s="58"/>
      <c r="G110" s="58">
        <f t="shared" si="6"/>
        <v>0</v>
      </c>
      <c r="H110" s="58"/>
      <c r="I110" s="58"/>
      <c r="J110" s="58"/>
      <c r="K110" s="58"/>
      <c r="L110" s="58">
        <f t="shared" si="7"/>
        <v>0</v>
      </c>
    </row>
    <row r="111" spans="1:12" ht="27">
      <c r="A111" s="154">
        <v>12</v>
      </c>
      <c r="B111" s="203" t="s">
        <v>394</v>
      </c>
      <c r="C111" s="56" t="s">
        <v>134</v>
      </c>
      <c r="D111" s="57"/>
      <c r="E111" s="57">
        <v>1.26</v>
      </c>
      <c r="F111" s="57"/>
      <c r="G111" s="58"/>
      <c r="H111" s="58"/>
      <c r="I111" s="58"/>
      <c r="J111" s="58"/>
      <c r="K111" s="58"/>
      <c r="L111" s="58"/>
    </row>
    <row r="112" spans="1:12" ht="13.5">
      <c r="A112" s="154"/>
      <c r="B112" s="153" t="s">
        <v>144</v>
      </c>
      <c r="C112" s="110" t="s">
        <v>0</v>
      </c>
      <c r="D112" s="58">
        <v>1</v>
      </c>
      <c r="E112" s="58">
        <f>E111*D112</f>
        <v>1.26</v>
      </c>
      <c r="F112" s="58"/>
      <c r="G112" s="58"/>
      <c r="H112" s="58"/>
      <c r="I112" s="58">
        <f>H112*E112</f>
        <v>0</v>
      </c>
      <c r="J112" s="58"/>
      <c r="K112" s="58"/>
      <c r="L112" s="58">
        <f>I112+G112</f>
        <v>0</v>
      </c>
    </row>
    <row r="113" spans="1:12" ht="13.5">
      <c r="A113" s="154"/>
      <c r="B113" s="152" t="s">
        <v>473</v>
      </c>
      <c r="C113" s="110" t="s">
        <v>128</v>
      </c>
      <c r="D113" s="58"/>
      <c r="E113" s="58">
        <v>0.42</v>
      </c>
      <c r="F113" s="58"/>
      <c r="G113" s="58">
        <f aca="true" t="shared" si="8" ref="G113:G120">F113*E113</f>
        <v>0</v>
      </c>
      <c r="H113" s="58"/>
      <c r="I113" s="58"/>
      <c r="J113" s="58"/>
      <c r="K113" s="58"/>
      <c r="L113" s="58">
        <f aca="true" t="shared" si="9" ref="L113:L120">I113+G113</f>
        <v>0</v>
      </c>
    </row>
    <row r="114" spans="1:12" ht="13.5">
      <c r="A114" s="154"/>
      <c r="B114" s="152" t="s">
        <v>344</v>
      </c>
      <c r="C114" s="110" t="s">
        <v>128</v>
      </c>
      <c r="D114" s="58"/>
      <c r="E114" s="411">
        <v>0.186</v>
      </c>
      <c r="F114" s="58"/>
      <c r="G114" s="58">
        <f t="shared" si="8"/>
        <v>0</v>
      </c>
      <c r="H114" s="58"/>
      <c r="I114" s="58"/>
      <c r="J114" s="58"/>
      <c r="K114" s="58"/>
      <c r="L114" s="58">
        <f>I114+G114</f>
        <v>0</v>
      </c>
    </row>
    <row r="115" spans="1:12" ht="13.5">
      <c r="A115" s="154"/>
      <c r="B115" s="152" t="s">
        <v>397</v>
      </c>
      <c r="C115" s="110" t="s">
        <v>128</v>
      </c>
      <c r="D115" s="58"/>
      <c r="E115" s="411">
        <v>0.163</v>
      </c>
      <c r="F115" s="58"/>
      <c r="G115" s="58">
        <f t="shared" si="8"/>
        <v>0</v>
      </c>
      <c r="H115" s="58"/>
      <c r="I115" s="58"/>
      <c r="J115" s="58"/>
      <c r="K115" s="58"/>
      <c r="L115" s="58">
        <f>I115+G115</f>
        <v>0</v>
      </c>
    </row>
    <row r="116" spans="1:12" ht="13.5">
      <c r="A116" s="154"/>
      <c r="B116" s="152" t="s">
        <v>398</v>
      </c>
      <c r="C116" s="110" t="s">
        <v>128</v>
      </c>
      <c r="D116" s="58"/>
      <c r="E116" s="411">
        <v>0.21</v>
      </c>
      <c r="F116" s="58"/>
      <c r="G116" s="58">
        <f t="shared" si="8"/>
        <v>0</v>
      </c>
      <c r="H116" s="58"/>
      <c r="I116" s="58"/>
      <c r="J116" s="58"/>
      <c r="K116" s="58"/>
      <c r="L116" s="58">
        <f>I116+G116</f>
        <v>0</v>
      </c>
    </row>
    <row r="117" spans="1:12" ht="13.5">
      <c r="A117" s="154"/>
      <c r="B117" s="152" t="s">
        <v>396</v>
      </c>
      <c r="C117" s="110" t="s">
        <v>128</v>
      </c>
      <c r="D117" s="58"/>
      <c r="E117" s="58">
        <v>0.03</v>
      </c>
      <c r="F117" s="58"/>
      <c r="G117" s="58">
        <f t="shared" si="8"/>
        <v>0</v>
      </c>
      <c r="H117" s="58"/>
      <c r="I117" s="58"/>
      <c r="J117" s="58"/>
      <c r="K117" s="58"/>
      <c r="L117" s="58">
        <f t="shared" si="9"/>
        <v>0</v>
      </c>
    </row>
    <row r="118" spans="1:12" ht="13.5">
      <c r="A118" s="154"/>
      <c r="B118" s="152" t="s">
        <v>395</v>
      </c>
      <c r="C118" s="110" t="s">
        <v>128</v>
      </c>
      <c r="D118" s="58"/>
      <c r="E118" s="411">
        <v>0.232</v>
      </c>
      <c r="F118" s="143"/>
      <c r="G118" s="58">
        <f t="shared" si="8"/>
        <v>0</v>
      </c>
      <c r="H118" s="58"/>
      <c r="I118" s="58"/>
      <c r="J118" s="58"/>
      <c r="K118" s="58"/>
      <c r="L118" s="58">
        <f t="shared" si="9"/>
        <v>0</v>
      </c>
    </row>
    <row r="119" spans="1:12" ht="13.5">
      <c r="A119" s="154"/>
      <c r="B119" s="153" t="s">
        <v>168</v>
      </c>
      <c r="C119" s="144" t="s">
        <v>128</v>
      </c>
      <c r="D119" s="144"/>
      <c r="E119" s="143">
        <v>0.01</v>
      </c>
      <c r="F119" s="143"/>
      <c r="G119" s="143">
        <f t="shared" si="8"/>
        <v>0</v>
      </c>
      <c r="H119" s="143"/>
      <c r="I119" s="143"/>
      <c r="J119" s="143"/>
      <c r="K119" s="143"/>
      <c r="L119" s="58">
        <f t="shared" si="9"/>
        <v>0</v>
      </c>
    </row>
    <row r="120" spans="1:12" ht="13.5">
      <c r="A120" s="154"/>
      <c r="B120" s="156" t="s">
        <v>274</v>
      </c>
      <c r="C120" s="116" t="s">
        <v>0</v>
      </c>
      <c r="D120" s="162"/>
      <c r="E120" s="162">
        <v>1</v>
      </c>
      <c r="F120" s="58"/>
      <c r="G120" s="143">
        <f t="shared" si="8"/>
        <v>0</v>
      </c>
      <c r="H120" s="58"/>
      <c r="I120" s="58"/>
      <c r="J120" s="58"/>
      <c r="K120" s="58"/>
      <c r="L120" s="58">
        <f t="shared" si="9"/>
        <v>0</v>
      </c>
    </row>
    <row r="121" spans="1:12" ht="27">
      <c r="A121" s="115">
        <v>13</v>
      </c>
      <c r="B121" s="203" t="s">
        <v>156</v>
      </c>
      <c r="C121" s="56" t="s">
        <v>128</v>
      </c>
      <c r="D121" s="57"/>
      <c r="E121" s="57">
        <v>1.26</v>
      </c>
      <c r="F121" s="57"/>
      <c r="G121" s="143"/>
      <c r="H121" s="58"/>
      <c r="I121" s="58"/>
      <c r="J121" s="58"/>
      <c r="K121" s="58"/>
      <c r="L121" s="58"/>
    </row>
    <row r="122" spans="1:12" ht="13.5">
      <c r="A122" s="154"/>
      <c r="B122" s="153" t="s">
        <v>144</v>
      </c>
      <c r="C122" s="110" t="s">
        <v>0</v>
      </c>
      <c r="D122" s="58">
        <v>1</v>
      </c>
      <c r="E122" s="58">
        <f>E121*D122</f>
        <v>1.26</v>
      </c>
      <c r="F122" s="58"/>
      <c r="G122" s="58"/>
      <c r="H122" s="58"/>
      <c r="I122" s="58">
        <f>H122*E122</f>
        <v>0</v>
      </c>
      <c r="J122" s="58"/>
      <c r="K122" s="58"/>
      <c r="L122" s="58">
        <f>I122+G122</f>
        <v>0</v>
      </c>
    </row>
    <row r="123" spans="1:12" ht="13.5">
      <c r="A123" s="154"/>
      <c r="B123" s="155" t="s">
        <v>157</v>
      </c>
      <c r="C123" s="110" t="s">
        <v>172</v>
      </c>
      <c r="D123" s="58">
        <v>20</v>
      </c>
      <c r="E123" s="58">
        <f>E121*D123</f>
        <v>25.2</v>
      </c>
      <c r="F123" s="58"/>
      <c r="G123" s="58">
        <f>F123*E123</f>
        <v>0</v>
      </c>
      <c r="H123" s="58"/>
      <c r="I123" s="58"/>
      <c r="J123" s="58"/>
      <c r="K123" s="58"/>
      <c r="L123" s="58">
        <f>K123+I123+G123</f>
        <v>0</v>
      </c>
    </row>
    <row r="124" spans="1:12" ht="13.5">
      <c r="A124" s="154"/>
      <c r="B124" s="152" t="s">
        <v>123</v>
      </c>
      <c r="C124" s="110" t="s">
        <v>0</v>
      </c>
      <c r="D124" s="58">
        <v>10</v>
      </c>
      <c r="E124" s="58">
        <f>E121*D124</f>
        <v>12.6</v>
      </c>
      <c r="F124" s="58"/>
      <c r="G124" s="58">
        <f>F124*E124</f>
        <v>0</v>
      </c>
      <c r="H124" s="58"/>
      <c r="I124" s="58"/>
      <c r="J124" s="58"/>
      <c r="K124" s="58"/>
      <c r="L124" s="58">
        <f>K124+I124+G124</f>
        <v>0</v>
      </c>
    </row>
    <row r="125" spans="1:12" ht="15.75">
      <c r="A125" s="129"/>
      <c r="B125" s="538" t="s">
        <v>399</v>
      </c>
      <c r="C125" s="539"/>
      <c r="D125" s="539"/>
      <c r="E125" s="539"/>
      <c r="F125" s="377"/>
      <c r="G125" s="377"/>
      <c r="H125" s="378"/>
      <c r="I125" s="377"/>
      <c r="J125" s="377"/>
      <c r="K125" s="377"/>
      <c r="L125" s="412"/>
    </row>
    <row r="126" spans="1:12" ht="40.5">
      <c r="A126" s="343">
        <v>1</v>
      </c>
      <c r="B126" s="342" t="s">
        <v>305</v>
      </c>
      <c r="C126" s="117" t="s">
        <v>133</v>
      </c>
      <c r="D126" s="104"/>
      <c r="E126" s="124">
        <v>12.5</v>
      </c>
      <c r="F126" s="110"/>
      <c r="G126" s="58"/>
      <c r="H126" s="112"/>
      <c r="I126" s="58"/>
      <c r="J126" s="113"/>
      <c r="K126" s="58"/>
      <c r="L126" s="58"/>
    </row>
    <row r="127" spans="1:12" ht="13.5">
      <c r="A127" s="172"/>
      <c r="B127" s="111" t="s">
        <v>147</v>
      </c>
      <c r="C127" s="88" t="s">
        <v>135</v>
      </c>
      <c r="D127" s="108">
        <v>0.1</v>
      </c>
      <c r="E127" s="109">
        <f>E126*D127</f>
        <v>1.25</v>
      </c>
      <c r="F127" s="110"/>
      <c r="G127" s="58"/>
      <c r="H127" s="112"/>
      <c r="I127" s="58"/>
      <c r="J127" s="113"/>
      <c r="K127" s="58">
        <f>J127*E127</f>
        <v>0</v>
      </c>
      <c r="L127" s="58">
        <f>K127+I127+G127</f>
        <v>0</v>
      </c>
    </row>
    <row r="128" spans="1:12" ht="27">
      <c r="A128" s="172"/>
      <c r="B128" s="125" t="s">
        <v>167</v>
      </c>
      <c r="C128" s="126" t="s">
        <v>134</v>
      </c>
      <c r="D128" s="127">
        <v>1.75</v>
      </c>
      <c r="E128" s="128">
        <f>E126*D128</f>
        <v>21.875</v>
      </c>
      <c r="F128" s="116"/>
      <c r="G128" s="58"/>
      <c r="H128" s="112"/>
      <c r="I128" s="58"/>
      <c r="J128" s="58"/>
      <c r="K128" s="58">
        <f>J128*E128</f>
        <v>0</v>
      </c>
      <c r="L128" s="58">
        <f>K128+I128+G128</f>
        <v>0</v>
      </c>
    </row>
    <row r="129" spans="1:12" ht="13.5">
      <c r="A129" s="343">
        <v>2</v>
      </c>
      <c r="B129" s="147" t="s">
        <v>388</v>
      </c>
      <c r="C129" s="56" t="s">
        <v>133</v>
      </c>
      <c r="D129" s="144"/>
      <c r="E129" s="57">
        <v>0.2</v>
      </c>
      <c r="F129" s="143"/>
      <c r="G129" s="143"/>
      <c r="H129" s="143"/>
      <c r="I129" s="143"/>
      <c r="J129" s="143"/>
      <c r="K129" s="143"/>
      <c r="L129" s="143"/>
    </row>
    <row r="130" spans="1:12" ht="13.5">
      <c r="A130" s="333"/>
      <c r="B130" s="141" t="s">
        <v>144</v>
      </c>
      <c r="C130" s="110" t="s">
        <v>0</v>
      </c>
      <c r="D130" s="58">
        <v>1</v>
      </c>
      <c r="E130" s="58">
        <f>E129*D130</f>
        <v>0.2</v>
      </c>
      <c r="F130" s="58"/>
      <c r="G130" s="58"/>
      <c r="H130" s="58"/>
      <c r="I130" s="58">
        <f>H130*E130</f>
        <v>0</v>
      </c>
      <c r="J130" s="58"/>
      <c r="K130" s="58"/>
      <c r="L130" s="58">
        <f>I130+G130</f>
        <v>0</v>
      </c>
    </row>
    <row r="131" spans="1:12" ht="13.5">
      <c r="A131" s="172"/>
      <c r="B131" s="175" t="s">
        <v>401</v>
      </c>
      <c r="C131" s="110" t="s">
        <v>133</v>
      </c>
      <c r="D131" s="58">
        <v>1.22</v>
      </c>
      <c r="E131" s="58">
        <f>D131*E129</f>
        <v>0.244</v>
      </c>
      <c r="F131" s="58"/>
      <c r="G131" s="58">
        <f>F131*E131</f>
        <v>0</v>
      </c>
      <c r="H131" s="58"/>
      <c r="I131" s="58"/>
      <c r="J131" s="138"/>
      <c r="K131" s="58"/>
      <c r="L131" s="58">
        <f>G131</f>
        <v>0</v>
      </c>
    </row>
    <row r="132" spans="1:12" ht="13.5">
      <c r="A132" s="343">
        <v>3</v>
      </c>
      <c r="B132" s="147" t="s">
        <v>335</v>
      </c>
      <c r="C132" s="56" t="s">
        <v>133</v>
      </c>
      <c r="D132" s="144"/>
      <c r="E132" s="57">
        <v>8.5</v>
      </c>
      <c r="F132" s="143"/>
      <c r="G132" s="143"/>
      <c r="H132" s="143"/>
      <c r="I132" s="143"/>
      <c r="J132" s="143"/>
      <c r="K132" s="143"/>
      <c r="L132" s="143"/>
    </row>
    <row r="133" spans="1:12" ht="13.5">
      <c r="A133" s="333"/>
      <c r="B133" s="141" t="s">
        <v>144</v>
      </c>
      <c r="C133" s="110" t="s">
        <v>0</v>
      </c>
      <c r="D133" s="58">
        <v>1</v>
      </c>
      <c r="E133" s="58">
        <f>E132*D133</f>
        <v>8.5</v>
      </c>
      <c r="F133" s="58"/>
      <c r="G133" s="58"/>
      <c r="H133" s="58"/>
      <c r="I133" s="58">
        <f>H133*E133</f>
        <v>0</v>
      </c>
      <c r="J133" s="58"/>
      <c r="K133" s="58"/>
      <c r="L133" s="58">
        <f>I133+G133</f>
        <v>0</v>
      </c>
    </row>
    <row r="134" spans="1:12" ht="13.5">
      <c r="A134" s="172"/>
      <c r="B134" s="413" t="s">
        <v>314</v>
      </c>
      <c r="C134" s="116" t="s">
        <v>135</v>
      </c>
      <c r="D134" s="162">
        <v>0.2</v>
      </c>
      <c r="E134" s="162">
        <f>E132*D134</f>
        <v>1.7000000000000002</v>
      </c>
      <c r="F134" s="58"/>
      <c r="G134" s="58"/>
      <c r="H134" s="58"/>
      <c r="I134" s="58"/>
      <c r="J134" s="138"/>
      <c r="K134" s="58">
        <f>J134*E134</f>
        <v>0</v>
      </c>
      <c r="L134" s="58">
        <f>K134+I134+G134</f>
        <v>0</v>
      </c>
    </row>
    <row r="135" spans="1:12" ht="40.5">
      <c r="A135" s="115">
        <v>4</v>
      </c>
      <c r="B135" s="203" t="s">
        <v>402</v>
      </c>
      <c r="C135" s="56" t="s">
        <v>133</v>
      </c>
      <c r="D135" s="57"/>
      <c r="E135" s="57">
        <v>2.8</v>
      </c>
      <c r="F135" s="58"/>
      <c r="G135" s="58"/>
      <c r="H135" s="58"/>
      <c r="I135" s="58"/>
      <c r="J135" s="58"/>
      <c r="K135" s="58"/>
      <c r="L135" s="58"/>
    </row>
    <row r="136" spans="1:12" ht="13.5">
      <c r="A136" s="154"/>
      <c r="B136" s="153" t="s">
        <v>144</v>
      </c>
      <c r="C136" s="110" t="s">
        <v>0</v>
      </c>
      <c r="D136" s="58">
        <v>1</v>
      </c>
      <c r="E136" s="58">
        <f>E135*D136</f>
        <v>2.8</v>
      </c>
      <c r="F136" s="58"/>
      <c r="G136" s="58"/>
      <c r="H136" s="58"/>
      <c r="I136" s="58">
        <f>H136*E136</f>
        <v>0</v>
      </c>
      <c r="J136" s="58"/>
      <c r="K136" s="58"/>
      <c r="L136" s="58">
        <f>I136+G136</f>
        <v>0</v>
      </c>
    </row>
    <row r="137" spans="1:12" ht="13.5">
      <c r="A137" s="154"/>
      <c r="B137" s="155" t="s">
        <v>407</v>
      </c>
      <c r="C137" s="110" t="s">
        <v>133</v>
      </c>
      <c r="D137" s="58">
        <v>1.02</v>
      </c>
      <c r="E137" s="58">
        <f>E135*D137</f>
        <v>2.856</v>
      </c>
      <c r="F137" s="58"/>
      <c r="G137" s="58">
        <f aca="true" t="shared" si="10" ref="G137:G145">F137*E137</f>
        <v>0</v>
      </c>
      <c r="H137" s="58"/>
      <c r="I137" s="58"/>
      <c r="J137" s="58"/>
      <c r="K137" s="58"/>
      <c r="L137" s="58">
        <f aca="true" t="shared" si="11" ref="L137:L145">K137+I137+G137</f>
        <v>0</v>
      </c>
    </row>
    <row r="138" spans="1:12" ht="13.5">
      <c r="A138" s="154"/>
      <c r="B138" s="155" t="s">
        <v>138</v>
      </c>
      <c r="C138" s="144" t="s">
        <v>121</v>
      </c>
      <c r="D138" s="108">
        <v>2.46</v>
      </c>
      <c r="E138" s="143">
        <f>E135*D138</f>
        <v>6.888</v>
      </c>
      <c r="F138" s="143"/>
      <c r="G138" s="58">
        <f t="shared" si="10"/>
        <v>0</v>
      </c>
      <c r="H138" s="143"/>
      <c r="I138" s="143"/>
      <c r="J138" s="143"/>
      <c r="K138" s="143"/>
      <c r="L138" s="58">
        <f t="shared" si="11"/>
        <v>0</v>
      </c>
    </row>
    <row r="139" spans="1:12" ht="13.5">
      <c r="A139" s="154"/>
      <c r="B139" s="155" t="s">
        <v>139</v>
      </c>
      <c r="C139" s="144" t="s">
        <v>133</v>
      </c>
      <c r="D139" s="108">
        <v>0.08</v>
      </c>
      <c r="E139" s="143">
        <f>E135*D139</f>
        <v>0.22399999999999998</v>
      </c>
      <c r="F139" s="143"/>
      <c r="G139" s="58">
        <f t="shared" si="10"/>
        <v>0</v>
      </c>
      <c r="H139" s="143"/>
      <c r="I139" s="143"/>
      <c r="J139" s="143"/>
      <c r="K139" s="143"/>
      <c r="L139" s="58">
        <f t="shared" si="11"/>
        <v>0</v>
      </c>
    </row>
    <row r="140" spans="1:12" ht="13.5">
      <c r="A140" s="154"/>
      <c r="B140" s="155" t="s">
        <v>403</v>
      </c>
      <c r="C140" s="144" t="s">
        <v>128</v>
      </c>
      <c r="D140" s="108"/>
      <c r="E140" s="143">
        <v>0.88</v>
      </c>
      <c r="F140" s="143"/>
      <c r="G140" s="58">
        <f t="shared" si="10"/>
        <v>0</v>
      </c>
      <c r="H140" s="143"/>
      <c r="I140" s="143"/>
      <c r="J140" s="143"/>
      <c r="K140" s="143"/>
      <c r="L140" s="58">
        <f t="shared" si="11"/>
        <v>0</v>
      </c>
    </row>
    <row r="141" spans="1:12" ht="13.5">
      <c r="A141" s="154"/>
      <c r="B141" s="155" t="s">
        <v>404</v>
      </c>
      <c r="C141" s="144" t="s">
        <v>128</v>
      </c>
      <c r="D141" s="108"/>
      <c r="E141" s="143">
        <v>0.1</v>
      </c>
      <c r="F141" s="143"/>
      <c r="G141" s="58">
        <f t="shared" si="10"/>
        <v>0</v>
      </c>
      <c r="H141" s="143"/>
      <c r="I141" s="143"/>
      <c r="J141" s="143"/>
      <c r="K141" s="143"/>
      <c r="L141" s="58">
        <f t="shared" si="11"/>
        <v>0</v>
      </c>
    </row>
    <row r="142" spans="1:12" ht="13.5">
      <c r="A142" s="154"/>
      <c r="B142" s="155" t="s">
        <v>395</v>
      </c>
      <c r="C142" s="144" t="s">
        <v>128</v>
      </c>
      <c r="D142" s="108"/>
      <c r="E142" s="143">
        <v>0.06</v>
      </c>
      <c r="F142" s="143"/>
      <c r="G142" s="58">
        <f t="shared" si="10"/>
        <v>0</v>
      </c>
      <c r="H142" s="143"/>
      <c r="I142" s="143"/>
      <c r="J142" s="143"/>
      <c r="K142" s="143"/>
      <c r="L142" s="58">
        <f t="shared" si="11"/>
        <v>0</v>
      </c>
    </row>
    <row r="143" spans="1:12" ht="13.5">
      <c r="A143" s="154"/>
      <c r="B143" s="155" t="s">
        <v>405</v>
      </c>
      <c r="C143" s="144" t="s">
        <v>128</v>
      </c>
      <c r="D143" s="108"/>
      <c r="E143" s="410">
        <v>0.006</v>
      </c>
      <c r="F143" s="143"/>
      <c r="G143" s="58">
        <f t="shared" si="10"/>
        <v>0</v>
      </c>
      <c r="H143" s="143"/>
      <c r="I143" s="143"/>
      <c r="J143" s="143"/>
      <c r="K143" s="143"/>
      <c r="L143" s="58">
        <f t="shared" si="11"/>
        <v>0</v>
      </c>
    </row>
    <row r="144" spans="1:12" ht="13.5">
      <c r="A144" s="154"/>
      <c r="B144" s="153" t="s">
        <v>168</v>
      </c>
      <c r="C144" s="144" t="s">
        <v>128</v>
      </c>
      <c r="D144" s="144"/>
      <c r="E144" s="143">
        <v>0.02</v>
      </c>
      <c r="F144" s="143"/>
      <c r="G144" s="143">
        <f t="shared" si="10"/>
        <v>0</v>
      </c>
      <c r="H144" s="143"/>
      <c r="I144" s="143"/>
      <c r="J144" s="143"/>
      <c r="K144" s="143"/>
      <c r="L144" s="58">
        <f t="shared" si="11"/>
        <v>0</v>
      </c>
    </row>
    <row r="145" spans="1:12" ht="13.5">
      <c r="A145" s="154"/>
      <c r="B145" s="156" t="s">
        <v>274</v>
      </c>
      <c r="C145" s="116" t="s">
        <v>0</v>
      </c>
      <c r="D145" s="162"/>
      <c r="E145" s="58">
        <v>1</v>
      </c>
      <c r="F145" s="58"/>
      <c r="G145" s="58">
        <f t="shared" si="10"/>
        <v>0</v>
      </c>
      <c r="H145" s="58"/>
      <c r="I145" s="58"/>
      <c r="J145" s="58"/>
      <c r="K145" s="58"/>
      <c r="L145" s="58">
        <f t="shared" si="11"/>
        <v>0</v>
      </c>
    </row>
    <row r="146" spans="1:12" ht="40.5">
      <c r="A146" s="115">
        <v>5</v>
      </c>
      <c r="B146" s="203" t="s">
        <v>406</v>
      </c>
      <c r="C146" s="56" t="s">
        <v>128</v>
      </c>
      <c r="D146" s="57"/>
      <c r="E146" s="57">
        <v>2.4</v>
      </c>
      <c r="F146" s="58"/>
      <c r="G146" s="58"/>
      <c r="H146" s="58"/>
      <c r="I146" s="58"/>
      <c r="J146" s="58"/>
      <c r="K146" s="58"/>
      <c r="L146" s="58"/>
    </row>
    <row r="147" spans="1:12" ht="13.5">
      <c r="A147" s="154"/>
      <c r="B147" s="153" t="s">
        <v>144</v>
      </c>
      <c r="C147" s="110" t="s">
        <v>0</v>
      </c>
      <c r="D147" s="58">
        <v>1</v>
      </c>
      <c r="E147" s="58">
        <f>E146*D147</f>
        <v>2.4</v>
      </c>
      <c r="F147" s="58"/>
      <c r="G147" s="58"/>
      <c r="H147" s="58"/>
      <c r="I147" s="58">
        <f>H147*E147</f>
        <v>0</v>
      </c>
      <c r="J147" s="58"/>
      <c r="K147" s="58"/>
      <c r="L147" s="58">
        <f>I147+G147</f>
        <v>0</v>
      </c>
    </row>
    <row r="148" spans="1:12" ht="13.5">
      <c r="A148" s="154"/>
      <c r="B148" s="407" t="s">
        <v>386</v>
      </c>
      <c r="C148" s="337" t="s">
        <v>158</v>
      </c>
      <c r="D148" s="305"/>
      <c r="E148" s="305">
        <v>1</v>
      </c>
      <c r="F148" s="305"/>
      <c r="G148" s="307"/>
      <c r="H148" s="305"/>
      <c r="I148" s="307"/>
      <c r="J148" s="305"/>
      <c r="K148" s="305">
        <f>J148*E148</f>
        <v>0</v>
      </c>
      <c r="L148" s="307">
        <f aca="true" t="shared" si="12" ref="L148:L154">K148+I148+G148</f>
        <v>0</v>
      </c>
    </row>
    <row r="149" spans="1:12" ht="13.5">
      <c r="A149" s="154"/>
      <c r="B149" s="152" t="s">
        <v>408</v>
      </c>
      <c r="C149" s="110" t="s">
        <v>128</v>
      </c>
      <c r="D149" s="58"/>
      <c r="E149" s="58">
        <v>0.49</v>
      </c>
      <c r="F149" s="58"/>
      <c r="G149" s="58">
        <f aca="true" t="shared" si="13" ref="G149:G154">F149*E149</f>
        <v>0</v>
      </c>
      <c r="H149" s="58"/>
      <c r="I149" s="58"/>
      <c r="J149" s="58"/>
      <c r="K149" s="58"/>
      <c r="L149" s="58">
        <f t="shared" si="12"/>
        <v>0</v>
      </c>
    </row>
    <row r="150" spans="1:12" ht="13.5">
      <c r="A150" s="154"/>
      <c r="B150" s="152" t="s">
        <v>409</v>
      </c>
      <c r="C150" s="110" t="s">
        <v>128</v>
      </c>
      <c r="D150" s="58"/>
      <c r="E150" s="58">
        <v>1.18</v>
      </c>
      <c r="F150" s="58"/>
      <c r="G150" s="58">
        <f t="shared" si="13"/>
        <v>0</v>
      </c>
      <c r="H150" s="58"/>
      <c r="I150" s="58"/>
      <c r="J150" s="58"/>
      <c r="K150" s="58"/>
      <c r="L150" s="58">
        <f t="shared" si="12"/>
        <v>0</v>
      </c>
    </row>
    <row r="151" spans="1:12" ht="13.5">
      <c r="A151" s="154"/>
      <c r="B151" s="152" t="s">
        <v>410</v>
      </c>
      <c r="C151" s="110" t="s">
        <v>128</v>
      </c>
      <c r="D151" s="58"/>
      <c r="E151" s="411">
        <v>0.362</v>
      </c>
      <c r="F151" s="58"/>
      <c r="G151" s="58">
        <f t="shared" si="13"/>
        <v>0</v>
      </c>
      <c r="H151" s="58"/>
      <c r="I151" s="58"/>
      <c r="J151" s="58"/>
      <c r="K151" s="58"/>
      <c r="L151" s="58">
        <f t="shared" si="12"/>
        <v>0</v>
      </c>
    </row>
    <row r="152" spans="1:12" ht="13.5">
      <c r="A152" s="154"/>
      <c r="B152" s="152" t="s">
        <v>411</v>
      </c>
      <c r="C152" s="110" t="s">
        <v>128</v>
      </c>
      <c r="D152" s="58"/>
      <c r="E152" s="58">
        <v>0.36</v>
      </c>
      <c r="F152" s="58"/>
      <c r="G152" s="58">
        <f t="shared" si="13"/>
        <v>0</v>
      </c>
      <c r="H152" s="58"/>
      <c r="I152" s="58"/>
      <c r="J152" s="58"/>
      <c r="K152" s="58"/>
      <c r="L152" s="58">
        <f t="shared" si="12"/>
        <v>0</v>
      </c>
    </row>
    <row r="153" spans="1:12" ht="13.5">
      <c r="A153" s="154"/>
      <c r="B153" s="155" t="s">
        <v>405</v>
      </c>
      <c r="C153" s="144" t="s">
        <v>128</v>
      </c>
      <c r="D153" s="108"/>
      <c r="E153" s="410">
        <v>0.006</v>
      </c>
      <c r="F153" s="143"/>
      <c r="G153" s="58">
        <f t="shared" si="13"/>
        <v>0</v>
      </c>
      <c r="H153" s="143"/>
      <c r="I153" s="143"/>
      <c r="J153" s="143"/>
      <c r="K153" s="143"/>
      <c r="L153" s="58">
        <f t="shared" si="12"/>
        <v>0</v>
      </c>
    </row>
    <row r="154" spans="1:12" ht="13.5">
      <c r="A154" s="154"/>
      <c r="B154" s="156" t="s">
        <v>274</v>
      </c>
      <c r="C154" s="116" t="s">
        <v>0</v>
      </c>
      <c r="D154" s="162"/>
      <c r="E154" s="58">
        <v>1</v>
      </c>
      <c r="F154" s="58"/>
      <c r="G154" s="58">
        <f t="shared" si="13"/>
        <v>0</v>
      </c>
      <c r="H154" s="58"/>
      <c r="I154" s="58"/>
      <c r="J154" s="58"/>
      <c r="K154" s="58"/>
      <c r="L154" s="58">
        <f t="shared" si="12"/>
        <v>0</v>
      </c>
    </row>
    <row r="155" spans="1:12" ht="27">
      <c r="A155" s="115">
        <v>6</v>
      </c>
      <c r="B155" s="203" t="s">
        <v>156</v>
      </c>
      <c r="C155" s="56" t="s">
        <v>121</v>
      </c>
      <c r="D155" s="57"/>
      <c r="E155" s="57">
        <v>140</v>
      </c>
      <c r="F155" s="57"/>
      <c r="G155" s="143"/>
      <c r="H155" s="58"/>
      <c r="I155" s="58"/>
      <c r="J155" s="58"/>
      <c r="K155" s="58"/>
      <c r="L155" s="58"/>
    </row>
    <row r="156" spans="1:12" ht="13.5">
      <c r="A156" s="154"/>
      <c r="B156" s="153" t="s">
        <v>144</v>
      </c>
      <c r="C156" s="110" t="s">
        <v>0</v>
      </c>
      <c r="D156" s="58">
        <v>1</v>
      </c>
      <c r="E156" s="58">
        <f>E155*D156</f>
        <v>140</v>
      </c>
      <c r="F156" s="58"/>
      <c r="G156" s="58"/>
      <c r="H156" s="58"/>
      <c r="I156" s="58">
        <f>H156*E156</f>
        <v>0</v>
      </c>
      <c r="J156" s="58"/>
      <c r="K156" s="58"/>
      <c r="L156" s="58">
        <f>I156+G156</f>
        <v>0</v>
      </c>
    </row>
    <row r="157" spans="1:12" ht="13.5">
      <c r="A157" s="154"/>
      <c r="B157" s="155" t="s">
        <v>157</v>
      </c>
      <c r="C157" s="110" t="s">
        <v>172</v>
      </c>
      <c r="D157" s="58">
        <v>0.25</v>
      </c>
      <c r="E157" s="58">
        <f>E155*D157</f>
        <v>35</v>
      </c>
      <c r="F157" s="58"/>
      <c r="G157" s="58">
        <f>F157*E157</f>
        <v>0</v>
      </c>
      <c r="H157" s="58"/>
      <c r="I157" s="58"/>
      <c r="J157" s="58"/>
      <c r="K157" s="58"/>
      <c r="L157" s="58">
        <f>K157+I157+G157</f>
        <v>0</v>
      </c>
    </row>
    <row r="158" spans="1:12" ht="13.5">
      <c r="A158" s="154"/>
      <c r="B158" s="152" t="s">
        <v>123</v>
      </c>
      <c r="C158" s="110" t="s">
        <v>0</v>
      </c>
      <c r="D158" s="58">
        <v>0.15</v>
      </c>
      <c r="E158" s="58">
        <f>E155*D158</f>
        <v>21</v>
      </c>
      <c r="F158" s="58"/>
      <c r="G158" s="58">
        <f>F158*E158</f>
        <v>0</v>
      </c>
      <c r="H158" s="58"/>
      <c r="I158" s="58"/>
      <c r="J158" s="58"/>
      <c r="K158" s="58"/>
      <c r="L158" s="58">
        <f>K158+I158+G158</f>
        <v>0</v>
      </c>
    </row>
    <row r="159" spans="1:12" ht="15.75">
      <c r="A159" s="130"/>
      <c r="B159" s="532" t="s">
        <v>315</v>
      </c>
      <c r="C159" s="533"/>
      <c r="D159" s="533"/>
      <c r="E159" s="533"/>
      <c r="F159" s="149"/>
      <c r="G159" s="149"/>
      <c r="H159" s="150"/>
      <c r="I159" s="149"/>
      <c r="J159" s="149"/>
      <c r="K159" s="149"/>
      <c r="L159" s="151"/>
    </row>
    <row r="160" spans="1:12" ht="27">
      <c r="A160" s="119">
        <v>1</v>
      </c>
      <c r="B160" s="344" t="s">
        <v>253</v>
      </c>
      <c r="C160" s="142" t="s">
        <v>121</v>
      </c>
      <c r="D160" s="315"/>
      <c r="E160" s="315">
        <v>21.6</v>
      </c>
      <c r="F160" s="196"/>
      <c r="G160" s="196"/>
      <c r="H160" s="196"/>
      <c r="I160" s="196"/>
      <c r="J160" s="196"/>
      <c r="K160" s="196"/>
      <c r="L160" s="196"/>
    </row>
    <row r="161" spans="1:12" ht="13.5">
      <c r="A161" s="119"/>
      <c r="B161" s="141" t="s">
        <v>144</v>
      </c>
      <c r="C161" s="110" t="s">
        <v>0</v>
      </c>
      <c r="D161" s="58">
        <v>1</v>
      </c>
      <c r="E161" s="58">
        <f>E160*D161</f>
        <v>21.6</v>
      </c>
      <c r="F161" s="58"/>
      <c r="G161" s="58"/>
      <c r="H161" s="58"/>
      <c r="I161" s="58">
        <f>H161*E161</f>
        <v>0</v>
      </c>
      <c r="J161" s="58"/>
      <c r="K161" s="58"/>
      <c r="L161" s="58">
        <f>K161+I161+G161</f>
        <v>0</v>
      </c>
    </row>
    <row r="162" spans="1:12" ht="13.5">
      <c r="A162" s="119"/>
      <c r="B162" s="160" t="s">
        <v>180</v>
      </c>
      <c r="C162" s="144" t="s">
        <v>136</v>
      </c>
      <c r="D162" s="143">
        <v>12.5</v>
      </c>
      <c r="E162" s="143">
        <f>E160*D162</f>
        <v>270</v>
      </c>
      <c r="F162" s="143"/>
      <c r="G162" s="143">
        <f>F162*E162</f>
        <v>0</v>
      </c>
      <c r="H162" s="143"/>
      <c r="I162" s="143"/>
      <c r="J162" s="143"/>
      <c r="K162" s="143"/>
      <c r="L162" s="143">
        <f>G162</f>
        <v>0</v>
      </c>
    </row>
    <row r="163" spans="1:12" ht="13.5">
      <c r="A163" s="119"/>
      <c r="B163" s="160" t="s">
        <v>150</v>
      </c>
      <c r="C163" s="144" t="s">
        <v>133</v>
      </c>
      <c r="D163" s="143">
        <v>0.02</v>
      </c>
      <c r="E163" s="143">
        <f>E160*D163</f>
        <v>0.43200000000000005</v>
      </c>
      <c r="F163" s="143"/>
      <c r="G163" s="143">
        <f>F163*E163</f>
        <v>0</v>
      </c>
      <c r="H163" s="143"/>
      <c r="I163" s="143"/>
      <c r="J163" s="143"/>
      <c r="K163" s="143"/>
      <c r="L163" s="143">
        <f>G163</f>
        <v>0</v>
      </c>
    </row>
    <row r="164" spans="1:12" ht="13.5">
      <c r="A164" s="119"/>
      <c r="B164" s="161" t="s">
        <v>123</v>
      </c>
      <c r="C164" s="107" t="s">
        <v>0</v>
      </c>
      <c r="D164" s="146">
        <v>0.16</v>
      </c>
      <c r="E164" s="146">
        <f>E160*D164</f>
        <v>3.4560000000000004</v>
      </c>
      <c r="F164" s="146"/>
      <c r="G164" s="143">
        <f>F164*E164</f>
        <v>0</v>
      </c>
      <c r="H164" s="143"/>
      <c r="I164" s="143"/>
      <c r="J164" s="143"/>
      <c r="K164" s="143"/>
      <c r="L164" s="143">
        <f>G164</f>
        <v>0</v>
      </c>
    </row>
    <row r="165" spans="1:12" ht="27">
      <c r="A165" s="116">
        <v>2</v>
      </c>
      <c r="B165" s="164" t="s">
        <v>255</v>
      </c>
      <c r="C165" s="165" t="s">
        <v>124</v>
      </c>
      <c r="D165" s="167"/>
      <c r="E165" s="167">
        <v>28</v>
      </c>
      <c r="F165" s="143"/>
      <c r="G165" s="143"/>
      <c r="H165" s="143"/>
      <c r="I165" s="143"/>
      <c r="J165" s="143"/>
      <c r="K165" s="143"/>
      <c r="L165" s="58"/>
    </row>
    <row r="166" spans="1:12" ht="13.5">
      <c r="A166" s="169"/>
      <c r="B166" s="141" t="s">
        <v>144</v>
      </c>
      <c r="C166" s="110" t="s">
        <v>0</v>
      </c>
      <c r="D166" s="58">
        <v>1</v>
      </c>
      <c r="E166" s="58">
        <f>E165*D166</f>
        <v>28</v>
      </c>
      <c r="F166" s="58"/>
      <c r="G166" s="58"/>
      <c r="H166" s="58"/>
      <c r="I166" s="58">
        <f>H166*E166</f>
        <v>0</v>
      </c>
      <c r="J166" s="58"/>
      <c r="K166" s="58"/>
      <c r="L166" s="58">
        <f>K166+I166+G166</f>
        <v>0</v>
      </c>
    </row>
    <row r="167" spans="1:12" ht="13.5">
      <c r="A167" s="169"/>
      <c r="B167" s="160" t="s">
        <v>254</v>
      </c>
      <c r="C167" s="144" t="s">
        <v>133</v>
      </c>
      <c r="D167" s="143">
        <v>0.0225</v>
      </c>
      <c r="E167" s="143">
        <f>E165*D167</f>
        <v>0.63</v>
      </c>
      <c r="F167" s="58"/>
      <c r="G167" s="143">
        <f>F167*E167</f>
        <v>0</v>
      </c>
      <c r="H167" s="143"/>
      <c r="I167" s="143"/>
      <c r="J167" s="143"/>
      <c r="K167" s="143"/>
      <c r="L167" s="58">
        <f>K167+I167+G167</f>
        <v>0</v>
      </c>
    </row>
    <row r="168" spans="1:12" ht="13.5">
      <c r="A168" s="169"/>
      <c r="B168" s="153" t="s">
        <v>168</v>
      </c>
      <c r="C168" s="144" t="s">
        <v>128</v>
      </c>
      <c r="D168" s="144" t="s">
        <v>170</v>
      </c>
      <c r="E168" s="143">
        <v>0.082</v>
      </c>
      <c r="F168" s="143"/>
      <c r="G168" s="143">
        <f>F168*E168</f>
        <v>0</v>
      </c>
      <c r="H168" s="143"/>
      <c r="I168" s="143"/>
      <c r="J168" s="143"/>
      <c r="K168" s="143"/>
      <c r="L168" s="143">
        <f>K168+I168+G168</f>
        <v>0</v>
      </c>
    </row>
    <row r="169" spans="1:12" ht="13.5">
      <c r="A169" s="169"/>
      <c r="B169" s="153" t="s">
        <v>169</v>
      </c>
      <c r="C169" s="144" t="s">
        <v>128</v>
      </c>
      <c r="D169" s="144" t="s">
        <v>170</v>
      </c>
      <c r="E169" s="143">
        <v>0.03</v>
      </c>
      <c r="F169" s="143"/>
      <c r="G169" s="143">
        <f>F169*E169</f>
        <v>0</v>
      </c>
      <c r="H169" s="143"/>
      <c r="I169" s="143"/>
      <c r="J169" s="143"/>
      <c r="K169" s="143"/>
      <c r="L169" s="143">
        <f>K169+I169+G169</f>
        <v>0</v>
      </c>
    </row>
    <row r="170" spans="1:12" ht="27">
      <c r="A170" s="116">
        <v>3</v>
      </c>
      <c r="B170" s="89" t="s">
        <v>306</v>
      </c>
      <c r="C170" s="56" t="s">
        <v>121</v>
      </c>
      <c r="D170" s="57"/>
      <c r="E170" s="57">
        <v>25.8</v>
      </c>
      <c r="F170" s="58"/>
      <c r="G170" s="143"/>
      <c r="H170" s="143"/>
      <c r="I170" s="143"/>
      <c r="J170" s="143"/>
      <c r="K170" s="143"/>
      <c r="L170" s="143"/>
    </row>
    <row r="171" spans="1:12" ht="13.5">
      <c r="A171" s="119"/>
      <c r="B171" s="141" t="s">
        <v>144</v>
      </c>
      <c r="C171" s="110" t="s">
        <v>0</v>
      </c>
      <c r="D171" s="58">
        <v>1</v>
      </c>
      <c r="E171" s="58">
        <f>E170*D171</f>
        <v>25.8</v>
      </c>
      <c r="F171" s="58"/>
      <c r="G171" s="58"/>
      <c r="H171" s="58"/>
      <c r="I171" s="58">
        <f>H171*E171</f>
        <v>0</v>
      </c>
      <c r="J171" s="58"/>
      <c r="K171" s="58"/>
      <c r="L171" s="58">
        <f>K171+I171+G171</f>
        <v>0</v>
      </c>
    </row>
    <row r="172" spans="1:12" ht="13.5">
      <c r="A172" s="119"/>
      <c r="B172" s="160" t="s">
        <v>150</v>
      </c>
      <c r="C172" s="144" t="s">
        <v>133</v>
      </c>
      <c r="D172" s="143">
        <v>0.306</v>
      </c>
      <c r="E172" s="143">
        <f>E170*D172</f>
        <v>7.8948</v>
      </c>
      <c r="F172" s="143"/>
      <c r="G172" s="143">
        <f>F172*E172</f>
        <v>0</v>
      </c>
      <c r="H172" s="143"/>
      <c r="I172" s="143"/>
      <c r="J172" s="143"/>
      <c r="K172" s="143"/>
      <c r="L172" s="58">
        <f>K172+I172+G172</f>
        <v>0</v>
      </c>
    </row>
    <row r="173" spans="1:12" ht="40.5">
      <c r="A173" s="116">
        <v>4</v>
      </c>
      <c r="B173" s="164" t="s">
        <v>412</v>
      </c>
      <c r="C173" s="165" t="s">
        <v>121</v>
      </c>
      <c r="D173" s="167"/>
      <c r="E173" s="167">
        <v>40.05</v>
      </c>
      <c r="F173" s="143"/>
      <c r="G173" s="143"/>
      <c r="H173" s="143"/>
      <c r="I173" s="143"/>
      <c r="J173" s="143"/>
      <c r="K173" s="143"/>
      <c r="L173" s="58"/>
    </row>
    <row r="174" spans="1:12" ht="13.5">
      <c r="A174" s="169"/>
      <c r="B174" s="141" t="s">
        <v>144</v>
      </c>
      <c r="C174" s="110" t="s">
        <v>0</v>
      </c>
      <c r="D174" s="58">
        <v>1</v>
      </c>
      <c r="E174" s="58">
        <f>E173*D174</f>
        <v>40.05</v>
      </c>
      <c r="F174" s="58"/>
      <c r="G174" s="58"/>
      <c r="H174" s="58"/>
      <c r="I174" s="58">
        <f>H174*E174</f>
        <v>0</v>
      </c>
      <c r="J174" s="58"/>
      <c r="K174" s="58"/>
      <c r="L174" s="58">
        <f>K174+I174+G174</f>
        <v>0</v>
      </c>
    </row>
    <row r="175" spans="1:12" ht="13.5">
      <c r="A175" s="169"/>
      <c r="B175" s="141" t="s">
        <v>413</v>
      </c>
      <c r="C175" s="110" t="s">
        <v>121</v>
      </c>
      <c r="D175" s="110">
        <v>1.08</v>
      </c>
      <c r="E175" s="58">
        <f>E173*D175</f>
        <v>43.254</v>
      </c>
      <c r="F175" s="58"/>
      <c r="G175" s="58">
        <f>F175*E175</f>
        <v>0</v>
      </c>
      <c r="H175" s="58"/>
      <c r="I175" s="58"/>
      <c r="J175" s="58"/>
      <c r="K175" s="58"/>
      <c r="L175" s="58">
        <f>G175</f>
        <v>0</v>
      </c>
    </row>
    <row r="176" spans="1:12" ht="13.5">
      <c r="A176" s="169"/>
      <c r="B176" s="141" t="s">
        <v>175</v>
      </c>
      <c r="C176" s="110" t="s">
        <v>176</v>
      </c>
      <c r="D176" s="58">
        <v>8</v>
      </c>
      <c r="E176" s="58">
        <f>E173*D176</f>
        <v>320.4</v>
      </c>
      <c r="F176" s="58"/>
      <c r="G176" s="58">
        <f>F176*E176</f>
        <v>0</v>
      </c>
      <c r="H176" s="58"/>
      <c r="I176" s="58"/>
      <c r="J176" s="58"/>
      <c r="K176" s="58"/>
      <c r="L176" s="58">
        <f>G176</f>
        <v>0</v>
      </c>
    </row>
    <row r="177" spans="1:12" ht="13.5">
      <c r="A177" s="169"/>
      <c r="B177" s="161" t="s">
        <v>123</v>
      </c>
      <c r="C177" s="107" t="s">
        <v>0</v>
      </c>
      <c r="D177" s="146">
        <v>0.1</v>
      </c>
      <c r="E177" s="146">
        <f>E173*D177</f>
        <v>4.005</v>
      </c>
      <c r="F177" s="146"/>
      <c r="G177" s="143">
        <f>F177*E177</f>
        <v>0</v>
      </c>
      <c r="H177" s="143"/>
      <c r="I177" s="143"/>
      <c r="J177" s="143"/>
      <c r="K177" s="143"/>
      <c r="L177" s="58">
        <f>K177+I177+G177</f>
        <v>0</v>
      </c>
    </row>
    <row r="178" spans="1:12" ht="27">
      <c r="A178" s="116">
        <v>5</v>
      </c>
      <c r="B178" s="164" t="s">
        <v>414</v>
      </c>
      <c r="C178" s="165" t="s">
        <v>121</v>
      </c>
      <c r="D178" s="167"/>
      <c r="E178" s="167">
        <v>60.3</v>
      </c>
      <c r="F178" s="143"/>
      <c r="G178" s="143"/>
      <c r="H178" s="143"/>
      <c r="I178" s="143"/>
      <c r="J178" s="143"/>
      <c r="K178" s="143"/>
      <c r="L178" s="58"/>
    </row>
    <row r="179" spans="1:12" ht="13.5">
      <c r="A179" s="169"/>
      <c r="B179" s="141" t="s">
        <v>144</v>
      </c>
      <c r="C179" s="110" t="s">
        <v>0</v>
      </c>
      <c r="D179" s="58">
        <v>1</v>
      </c>
      <c r="E179" s="58">
        <f>E178*D179</f>
        <v>60.3</v>
      </c>
      <c r="F179" s="58"/>
      <c r="G179" s="58"/>
      <c r="H179" s="58"/>
      <c r="I179" s="58">
        <f>H179*E179</f>
        <v>0</v>
      </c>
      <c r="J179" s="58"/>
      <c r="K179" s="58"/>
      <c r="L179" s="58">
        <f>K179+I179+G179</f>
        <v>0</v>
      </c>
    </row>
    <row r="180" spans="1:12" ht="13.5">
      <c r="A180" s="169"/>
      <c r="B180" s="141" t="s">
        <v>240</v>
      </c>
      <c r="C180" s="110" t="s">
        <v>121</v>
      </c>
      <c r="D180" s="110">
        <v>1.08</v>
      </c>
      <c r="E180" s="58">
        <f>E178*D180</f>
        <v>65.124</v>
      </c>
      <c r="F180" s="58"/>
      <c r="G180" s="58">
        <f>F180*E180</f>
        <v>0</v>
      </c>
      <c r="H180" s="58"/>
      <c r="I180" s="58"/>
      <c r="J180" s="58"/>
      <c r="K180" s="58"/>
      <c r="L180" s="58">
        <f>G180</f>
        <v>0</v>
      </c>
    </row>
    <row r="181" spans="1:12" ht="13.5">
      <c r="A181" s="169"/>
      <c r="B181" s="141" t="s">
        <v>175</v>
      </c>
      <c r="C181" s="110" t="s">
        <v>176</v>
      </c>
      <c r="D181" s="58">
        <v>8</v>
      </c>
      <c r="E181" s="58">
        <f>E178*D181</f>
        <v>482.4</v>
      </c>
      <c r="F181" s="58"/>
      <c r="G181" s="58">
        <f>F181*E181</f>
        <v>0</v>
      </c>
      <c r="H181" s="58"/>
      <c r="I181" s="58"/>
      <c r="J181" s="58"/>
      <c r="K181" s="58"/>
      <c r="L181" s="58">
        <f>G181</f>
        <v>0</v>
      </c>
    </row>
    <row r="182" spans="1:12" ht="13.5">
      <c r="A182" s="169"/>
      <c r="B182" s="161" t="s">
        <v>123</v>
      </c>
      <c r="C182" s="107" t="s">
        <v>0</v>
      </c>
      <c r="D182" s="146">
        <v>0.1</v>
      </c>
      <c r="E182" s="146">
        <f>E178*D182</f>
        <v>6.03</v>
      </c>
      <c r="F182" s="146"/>
      <c r="G182" s="143">
        <f>F182*E182</f>
        <v>0</v>
      </c>
      <c r="H182" s="143"/>
      <c r="I182" s="143"/>
      <c r="J182" s="143"/>
      <c r="K182" s="143"/>
      <c r="L182" s="58">
        <f>K182+I182+G182</f>
        <v>0</v>
      </c>
    </row>
    <row r="183" spans="1:12" ht="13.5">
      <c r="A183" s="116">
        <v>6</v>
      </c>
      <c r="B183" s="164" t="s">
        <v>415</v>
      </c>
      <c r="C183" s="165" t="s">
        <v>121</v>
      </c>
      <c r="D183" s="167"/>
      <c r="E183" s="167">
        <v>22</v>
      </c>
      <c r="F183" s="162"/>
      <c r="G183" s="143"/>
      <c r="H183" s="143"/>
      <c r="I183" s="143"/>
      <c r="J183" s="143"/>
      <c r="K183" s="143"/>
      <c r="L183" s="58"/>
    </row>
    <row r="184" spans="1:12" ht="13.5">
      <c r="A184" s="169"/>
      <c r="B184" s="141" t="s">
        <v>144</v>
      </c>
      <c r="C184" s="110" t="s">
        <v>0</v>
      </c>
      <c r="D184" s="58">
        <v>1</v>
      </c>
      <c r="E184" s="58">
        <f>E183*D184</f>
        <v>22</v>
      </c>
      <c r="F184" s="58"/>
      <c r="G184" s="58"/>
      <c r="H184" s="58"/>
      <c r="I184" s="58">
        <f>H184*E184</f>
        <v>0</v>
      </c>
      <c r="J184" s="58"/>
      <c r="K184" s="58"/>
      <c r="L184" s="58">
        <f>K184+I184+G184</f>
        <v>0</v>
      </c>
    </row>
    <row r="185" spans="1:12" ht="13.5">
      <c r="A185" s="169"/>
      <c r="B185" s="141" t="s">
        <v>248</v>
      </c>
      <c r="C185" s="110" t="s">
        <v>121</v>
      </c>
      <c r="D185" s="110">
        <v>1.05</v>
      </c>
      <c r="E185" s="58">
        <f>E183*D185</f>
        <v>23.1</v>
      </c>
      <c r="F185" s="58"/>
      <c r="G185" s="58">
        <f>F185*E185</f>
        <v>0</v>
      </c>
      <c r="H185" s="58"/>
      <c r="I185" s="58"/>
      <c r="J185" s="58"/>
      <c r="K185" s="58"/>
      <c r="L185" s="58">
        <f>G185</f>
        <v>0</v>
      </c>
    </row>
    <row r="186" spans="1:12" ht="13.5">
      <c r="A186" s="169"/>
      <c r="B186" s="141" t="s">
        <v>175</v>
      </c>
      <c r="C186" s="110" t="s">
        <v>176</v>
      </c>
      <c r="D186" s="58">
        <v>12</v>
      </c>
      <c r="E186" s="58">
        <f>E183*D186</f>
        <v>264</v>
      </c>
      <c r="F186" s="58"/>
      <c r="G186" s="58">
        <f>F186*E186</f>
        <v>0</v>
      </c>
      <c r="H186" s="58"/>
      <c r="I186" s="58"/>
      <c r="J186" s="58"/>
      <c r="K186" s="58"/>
      <c r="L186" s="58">
        <f>G186</f>
        <v>0</v>
      </c>
    </row>
    <row r="187" spans="1:12" ht="13.5">
      <c r="A187" s="169"/>
      <c r="B187" s="161" t="s">
        <v>123</v>
      </c>
      <c r="C187" s="107" t="s">
        <v>0</v>
      </c>
      <c r="D187" s="146">
        <v>0.75</v>
      </c>
      <c r="E187" s="146">
        <f>E183*D187</f>
        <v>16.5</v>
      </c>
      <c r="F187" s="146"/>
      <c r="G187" s="143">
        <f>F187*E187</f>
        <v>0</v>
      </c>
      <c r="H187" s="143"/>
      <c r="I187" s="143"/>
      <c r="J187" s="143"/>
      <c r="K187" s="143"/>
      <c r="L187" s="58">
        <f>K187+I187+G187</f>
        <v>0</v>
      </c>
    </row>
    <row r="188" spans="1:12" ht="27">
      <c r="A188" s="116">
        <v>7</v>
      </c>
      <c r="B188" s="89" t="s">
        <v>316</v>
      </c>
      <c r="C188" s="56" t="s">
        <v>124</v>
      </c>
      <c r="D188" s="57"/>
      <c r="E188" s="57">
        <v>30</v>
      </c>
      <c r="F188" s="143"/>
      <c r="G188" s="114"/>
      <c r="H188" s="114"/>
      <c r="I188" s="114"/>
      <c r="J188" s="114"/>
      <c r="K188" s="114"/>
      <c r="L188" s="114"/>
    </row>
    <row r="189" spans="1:12" ht="13.5">
      <c r="A189" s="169"/>
      <c r="B189" s="141" t="s">
        <v>144</v>
      </c>
      <c r="C189" s="110" t="s">
        <v>0</v>
      </c>
      <c r="D189" s="58">
        <v>1</v>
      </c>
      <c r="E189" s="58">
        <f>E188*D189</f>
        <v>30</v>
      </c>
      <c r="F189" s="58"/>
      <c r="G189" s="58"/>
      <c r="H189" s="58"/>
      <c r="I189" s="58">
        <f>H189*E189</f>
        <v>0</v>
      </c>
      <c r="J189" s="58"/>
      <c r="K189" s="58"/>
      <c r="L189" s="58">
        <f aca="true" t="shared" si="14" ref="L189:L194">K189+I189+G189</f>
        <v>0</v>
      </c>
    </row>
    <row r="190" spans="1:12" ht="13.5">
      <c r="A190" s="169"/>
      <c r="B190" s="159" t="s">
        <v>251</v>
      </c>
      <c r="C190" s="88" t="s">
        <v>124</v>
      </c>
      <c r="D190" s="143"/>
      <c r="E190" s="143">
        <v>17</v>
      </c>
      <c r="F190" s="143"/>
      <c r="G190" s="143">
        <f>F190*E190</f>
        <v>0</v>
      </c>
      <c r="H190" s="143"/>
      <c r="I190" s="143"/>
      <c r="J190" s="143"/>
      <c r="K190" s="143"/>
      <c r="L190" s="58">
        <f t="shared" si="14"/>
        <v>0</v>
      </c>
    </row>
    <row r="191" spans="1:12" ht="13.5">
      <c r="A191" s="169"/>
      <c r="B191" s="159" t="s">
        <v>249</v>
      </c>
      <c r="C191" s="88" t="s">
        <v>124</v>
      </c>
      <c r="D191" s="143"/>
      <c r="E191" s="143">
        <v>13</v>
      </c>
      <c r="F191" s="143"/>
      <c r="G191" s="143">
        <f>F191*E191</f>
        <v>0</v>
      </c>
      <c r="H191" s="143"/>
      <c r="I191" s="143"/>
      <c r="J191" s="143"/>
      <c r="K191" s="143"/>
      <c r="L191" s="58">
        <f t="shared" si="14"/>
        <v>0</v>
      </c>
    </row>
    <row r="192" spans="1:12" ht="13.5">
      <c r="A192" s="169"/>
      <c r="B192" s="175" t="s">
        <v>250</v>
      </c>
      <c r="C192" s="88" t="s">
        <v>136</v>
      </c>
      <c r="D192" s="143"/>
      <c r="E192" s="143">
        <v>4</v>
      </c>
      <c r="F192" s="143"/>
      <c r="G192" s="143">
        <f>F192*E192</f>
        <v>0</v>
      </c>
      <c r="H192" s="143"/>
      <c r="I192" s="143"/>
      <c r="J192" s="143"/>
      <c r="K192" s="143"/>
      <c r="L192" s="58">
        <f t="shared" si="14"/>
        <v>0</v>
      </c>
    </row>
    <row r="193" spans="1:12" ht="13.5">
      <c r="A193" s="169"/>
      <c r="B193" s="160" t="s">
        <v>177</v>
      </c>
      <c r="C193" s="144" t="s">
        <v>136</v>
      </c>
      <c r="D193" s="143"/>
      <c r="E193" s="143">
        <v>4</v>
      </c>
      <c r="F193" s="143"/>
      <c r="G193" s="143">
        <f>F193*E193</f>
        <v>0</v>
      </c>
      <c r="H193" s="143"/>
      <c r="I193" s="143"/>
      <c r="J193" s="143"/>
      <c r="K193" s="143"/>
      <c r="L193" s="58">
        <f t="shared" si="14"/>
        <v>0</v>
      </c>
    </row>
    <row r="194" spans="1:12" ht="13.5">
      <c r="A194" s="169"/>
      <c r="B194" s="161" t="s">
        <v>123</v>
      </c>
      <c r="C194" s="107" t="s">
        <v>0</v>
      </c>
      <c r="D194" s="146">
        <v>0.1</v>
      </c>
      <c r="E194" s="146">
        <f>E188*D194</f>
        <v>3</v>
      </c>
      <c r="F194" s="146"/>
      <c r="G194" s="146">
        <f>F194*E194</f>
        <v>0</v>
      </c>
      <c r="H194" s="146"/>
      <c r="I194" s="146"/>
      <c r="J194" s="146"/>
      <c r="K194" s="146"/>
      <c r="L194" s="162">
        <f t="shared" si="14"/>
        <v>0</v>
      </c>
    </row>
    <row r="195" spans="1:12" ht="13.5">
      <c r="A195" s="170"/>
      <c r="B195" s="90" t="s">
        <v>5</v>
      </c>
      <c r="C195" s="85"/>
      <c r="D195" s="86"/>
      <c r="E195" s="87"/>
      <c r="F195" s="87"/>
      <c r="G195" s="91">
        <f>SUM(G14:G194)</f>
        <v>0</v>
      </c>
      <c r="H195" s="87"/>
      <c r="I195" s="87"/>
      <c r="J195" s="87"/>
      <c r="K195" s="87"/>
      <c r="L195" s="91">
        <f>SUM(L14:L194)</f>
        <v>0</v>
      </c>
    </row>
    <row r="196" spans="1:12" ht="13.5">
      <c r="A196" s="92"/>
      <c r="B196" s="194" t="s">
        <v>129</v>
      </c>
      <c r="C196" s="94">
        <v>0.05</v>
      </c>
      <c r="D196" s="59"/>
      <c r="E196" s="60"/>
      <c r="F196" s="61"/>
      <c r="G196" s="61"/>
      <c r="H196" s="61"/>
      <c r="I196" s="61"/>
      <c r="J196" s="61"/>
      <c r="K196" s="61"/>
      <c r="L196" s="58">
        <f>G195*C196</f>
        <v>0</v>
      </c>
    </row>
    <row r="197" spans="1:12" ht="13.5">
      <c r="A197" s="92"/>
      <c r="B197" s="95" t="s">
        <v>5</v>
      </c>
      <c r="C197" s="94"/>
      <c r="D197" s="59"/>
      <c r="E197" s="60"/>
      <c r="F197" s="61"/>
      <c r="G197" s="61"/>
      <c r="H197" s="61"/>
      <c r="I197" s="61"/>
      <c r="J197" s="61"/>
      <c r="K197" s="61"/>
      <c r="L197" s="58">
        <f>L196+L195</f>
        <v>0</v>
      </c>
    </row>
    <row r="198" spans="1:12" ht="13.5">
      <c r="A198" s="63"/>
      <c r="B198" s="96" t="s">
        <v>130</v>
      </c>
      <c r="C198" s="62">
        <v>0.1</v>
      </c>
      <c r="D198" s="59"/>
      <c r="E198" s="60"/>
      <c r="F198" s="61"/>
      <c r="G198" s="61"/>
      <c r="H198" s="61"/>
      <c r="I198" s="61"/>
      <c r="J198" s="61"/>
      <c r="K198" s="61"/>
      <c r="L198" s="58">
        <f>L197*C198</f>
        <v>0</v>
      </c>
    </row>
    <row r="199" spans="1:12" ht="13.5">
      <c r="A199" s="63"/>
      <c r="B199" s="97" t="s">
        <v>122</v>
      </c>
      <c r="C199" s="62"/>
      <c r="D199" s="59"/>
      <c r="E199" s="60"/>
      <c r="F199" s="61"/>
      <c r="G199" s="61"/>
      <c r="H199" s="61"/>
      <c r="I199" s="61"/>
      <c r="J199" s="61"/>
      <c r="K199" s="61"/>
      <c r="L199" s="58">
        <f>L198+L197</f>
        <v>0</v>
      </c>
    </row>
    <row r="200" spans="1:12" ht="13.5">
      <c r="A200" s="98"/>
      <c r="B200" s="93" t="s">
        <v>131</v>
      </c>
      <c r="C200" s="94">
        <v>0.08</v>
      </c>
      <c r="D200" s="99"/>
      <c r="E200" s="100"/>
      <c r="F200" s="93"/>
      <c r="G200" s="91"/>
      <c r="H200" s="91"/>
      <c r="I200" s="91"/>
      <c r="J200" s="101"/>
      <c r="K200" s="101"/>
      <c r="L200" s="87">
        <f>L199*C200</f>
        <v>0</v>
      </c>
    </row>
    <row r="201" spans="2:12" ht="13.5">
      <c r="B201" s="95" t="s">
        <v>5</v>
      </c>
      <c r="C201" s="94"/>
      <c r="D201" s="99"/>
      <c r="E201" s="100"/>
      <c r="F201" s="93"/>
      <c r="G201" s="91"/>
      <c r="H201" s="91"/>
      <c r="I201" s="91"/>
      <c r="J201" s="101"/>
      <c r="K201" s="101"/>
      <c r="L201" s="87">
        <f>L200+L199</f>
        <v>0</v>
      </c>
    </row>
    <row r="202" spans="2:12" ht="13.5">
      <c r="B202" s="93" t="s">
        <v>120</v>
      </c>
      <c r="C202" s="94">
        <v>0.05</v>
      </c>
      <c r="D202" s="99"/>
      <c r="E202" s="100"/>
      <c r="F202" s="93"/>
      <c r="G202" s="91"/>
      <c r="H202" s="91"/>
      <c r="I202" s="91"/>
      <c r="J202" s="101"/>
      <c r="K202" s="101"/>
      <c r="L202" s="87">
        <f>L201*C202</f>
        <v>0</v>
      </c>
    </row>
    <row r="203" spans="2:12" ht="13.5">
      <c r="B203" s="95" t="s">
        <v>5</v>
      </c>
      <c r="C203" s="94"/>
      <c r="D203" s="99"/>
      <c r="E203" s="100"/>
      <c r="F203" s="93"/>
      <c r="G203" s="91"/>
      <c r="H203" s="91"/>
      <c r="I203" s="91"/>
      <c r="J203" s="101"/>
      <c r="K203" s="101"/>
      <c r="L203" s="87">
        <f>L202+L201</f>
        <v>0</v>
      </c>
    </row>
    <row r="204" spans="2:12" ht="13.5">
      <c r="B204" s="93" t="s">
        <v>132</v>
      </c>
      <c r="C204" s="94">
        <v>0.18</v>
      </c>
      <c r="D204" s="99"/>
      <c r="E204" s="100"/>
      <c r="F204" s="93"/>
      <c r="G204" s="91"/>
      <c r="H204" s="91"/>
      <c r="I204" s="91"/>
      <c r="J204" s="101"/>
      <c r="K204" s="101"/>
      <c r="L204" s="87">
        <f>L203*C204</f>
        <v>0</v>
      </c>
    </row>
    <row r="205" spans="2:12" ht="13.5">
      <c r="B205" s="95" t="s">
        <v>143</v>
      </c>
      <c r="C205" s="102"/>
      <c r="D205" s="102"/>
      <c r="E205" s="102"/>
      <c r="F205" s="102"/>
      <c r="G205" s="103"/>
      <c r="H205" s="103"/>
      <c r="I205" s="103"/>
      <c r="J205" s="103"/>
      <c r="K205" s="103"/>
      <c r="L205" s="104">
        <f>L204+L203</f>
        <v>0</v>
      </c>
    </row>
    <row r="206" ht="13.5">
      <c r="L206" s="106"/>
    </row>
    <row r="208" ht="13.5">
      <c r="L208" s="105"/>
    </row>
  </sheetData>
  <sheetProtection/>
  <mergeCells count="11">
    <mergeCell ref="B159:E159"/>
    <mergeCell ref="B13:E13"/>
    <mergeCell ref="B23:E23"/>
    <mergeCell ref="B48:E48"/>
    <mergeCell ref="B125:E125"/>
    <mergeCell ref="A10:A11"/>
    <mergeCell ref="D10:E10"/>
    <mergeCell ref="F10:G10"/>
    <mergeCell ref="H10:I10"/>
    <mergeCell ref="J10:K10"/>
    <mergeCell ref="L10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3"/>
  <sheetViews>
    <sheetView zoomScalePageLayoutView="0" workbookViewId="0" topLeftCell="A80">
      <selection activeCell="J14" sqref="J14:J101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235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22" t="s">
        <v>10</v>
      </c>
      <c r="B10" s="123"/>
      <c r="C10" s="70"/>
      <c r="D10" s="524" t="s">
        <v>2</v>
      </c>
      <c r="E10" s="525"/>
      <c r="F10" s="526" t="s">
        <v>3</v>
      </c>
      <c r="G10" s="527"/>
      <c r="H10" s="528" t="s">
        <v>4</v>
      </c>
      <c r="I10" s="529"/>
      <c r="J10" s="528" t="s">
        <v>126</v>
      </c>
      <c r="K10" s="529"/>
      <c r="L10" s="530" t="s">
        <v>146</v>
      </c>
    </row>
    <row r="11" spans="1:12" ht="72" customHeight="1">
      <c r="A11" s="52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31"/>
    </row>
    <row r="12" spans="1:12" ht="13.5">
      <c r="A12" s="198" t="s">
        <v>8</v>
      </c>
      <c r="B12" s="120">
        <v>2</v>
      </c>
      <c r="C12" s="122">
        <v>3</v>
      </c>
      <c r="D12" s="253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5.75">
      <c r="A13" s="130"/>
      <c r="B13" s="533" t="s">
        <v>148</v>
      </c>
      <c r="C13" s="533"/>
      <c r="D13" s="533"/>
      <c r="E13" s="535"/>
      <c r="F13" s="143"/>
      <c r="G13" s="143"/>
      <c r="H13" s="158"/>
      <c r="I13" s="143"/>
      <c r="J13" s="143"/>
      <c r="K13" s="143"/>
      <c r="L13" s="143"/>
    </row>
    <row r="14" spans="1:12" ht="27">
      <c r="A14" s="116">
        <v>1</v>
      </c>
      <c r="B14" s="89" t="s">
        <v>252</v>
      </c>
      <c r="C14" s="56" t="s">
        <v>121</v>
      </c>
      <c r="D14" s="57"/>
      <c r="E14" s="57">
        <v>70.2</v>
      </c>
      <c r="F14" s="143"/>
      <c r="G14" s="114"/>
      <c r="H14" s="114"/>
      <c r="I14" s="114"/>
      <c r="J14" s="114"/>
      <c r="K14" s="114"/>
      <c r="L14" s="114"/>
    </row>
    <row r="15" spans="1:12" ht="13.5">
      <c r="A15" s="169"/>
      <c r="B15" s="141" t="s">
        <v>144</v>
      </c>
      <c r="C15" s="110" t="s">
        <v>0</v>
      </c>
      <c r="D15" s="58">
        <v>1</v>
      </c>
      <c r="E15" s="58">
        <f>E14*D15</f>
        <v>70.2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69"/>
      <c r="B16" s="160" t="s">
        <v>420</v>
      </c>
      <c r="C16" s="144" t="s">
        <v>136</v>
      </c>
      <c r="D16" s="143">
        <v>12.5</v>
      </c>
      <c r="E16" s="143">
        <f>E14*D16</f>
        <v>877.5</v>
      </c>
      <c r="F16" s="143"/>
      <c r="G16" s="143">
        <f>F16*E16</f>
        <v>0</v>
      </c>
      <c r="H16" s="143"/>
      <c r="I16" s="143"/>
      <c r="J16" s="143"/>
      <c r="K16" s="143"/>
      <c r="L16" s="58">
        <f>K16+I16+G16</f>
        <v>0</v>
      </c>
    </row>
    <row r="17" spans="1:12" ht="13.5">
      <c r="A17" s="169"/>
      <c r="B17" s="160" t="s">
        <v>150</v>
      </c>
      <c r="C17" s="144" t="s">
        <v>133</v>
      </c>
      <c r="D17" s="143">
        <v>0.03</v>
      </c>
      <c r="E17" s="143">
        <f>E14*D17</f>
        <v>2.106</v>
      </c>
      <c r="F17" s="143"/>
      <c r="G17" s="143">
        <f>F17*E17</f>
        <v>0</v>
      </c>
      <c r="H17" s="143"/>
      <c r="I17" s="143"/>
      <c r="J17" s="143"/>
      <c r="K17" s="143"/>
      <c r="L17" s="58">
        <f>K17+I17+G17</f>
        <v>0</v>
      </c>
    </row>
    <row r="18" spans="1:12" ht="13.5">
      <c r="A18" s="169"/>
      <c r="B18" s="161" t="s">
        <v>123</v>
      </c>
      <c r="C18" s="107" t="s">
        <v>0</v>
      </c>
      <c r="D18" s="146">
        <v>0.16</v>
      </c>
      <c r="E18" s="146">
        <f>E14*D18</f>
        <v>11.232000000000001</v>
      </c>
      <c r="F18" s="143"/>
      <c r="G18" s="143">
        <f>F18*E18</f>
        <v>0</v>
      </c>
      <c r="H18" s="143"/>
      <c r="I18" s="143"/>
      <c r="J18" s="143"/>
      <c r="K18" s="143"/>
      <c r="L18" s="58">
        <f>K18+I18+G18</f>
        <v>0</v>
      </c>
    </row>
    <row r="19" spans="1:12" ht="27">
      <c r="A19" s="116">
        <v>2</v>
      </c>
      <c r="B19" s="89" t="s">
        <v>421</v>
      </c>
      <c r="C19" s="56" t="s">
        <v>121</v>
      </c>
      <c r="D19" s="57"/>
      <c r="E19" s="57">
        <v>27.54</v>
      </c>
      <c r="F19" s="143"/>
      <c r="G19" s="143"/>
      <c r="H19" s="143"/>
      <c r="I19" s="143"/>
      <c r="J19" s="143"/>
      <c r="K19" s="143"/>
      <c r="L19" s="143"/>
    </row>
    <row r="20" spans="1:12" ht="13.5">
      <c r="A20" s="169"/>
      <c r="B20" s="141" t="s">
        <v>144</v>
      </c>
      <c r="C20" s="110" t="s">
        <v>0</v>
      </c>
      <c r="D20" s="58">
        <v>1</v>
      </c>
      <c r="E20" s="58">
        <f>E19*D20</f>
        <v>27.54</v>
      </c>
      <c r="F20" s="58"/>
      <c r="G20" s="58"/>
      <c r="H20" s="58"/>
      <c r="I20" s="58">
        <f>H20*E20</f>
        <v>0</v>
      </c>
      <c r="J20" s="58"/>
      <c r="K20" s="58"/>
      <c r="L20" s="58">
        <f>K20+I20+G20</f>
        <v>0</v>
      </c>
    </row>
    <row r="21" spans="1:12" ht="13.5">
      <c r="A21" s="169"/>
      <c r="B21" s="160" t="s">
        <v>180</v>
      </c>
      <c r="C21" s="144" t="s">
        <v>136</v>
      </c>
      <c r="D21" s="143">
        <v>12.5</v>
      </c>
      <c r="E21" s="143">
        <f>E19*D21</f>
        <v>344.25</v>
      </c>
      <c r="F21" s="143"/>
      <c r="G21" s="143">
        <f>F21*E21</f>
        <v>0</v>
      </c>
      <c r="H21" s="143"/>
      <c r="I21" s="143"/>
      <c r="J21" s="143"/>
      <c r="K21" s="143"/>
      <c r="L21" s="143">
        <f>G21</f>
        <v>0</v>
      </c>
    </row>
    <row r="22" spans="1:12" ht="13.5">
      <c r="A22" s="169"/>
      <c r="B22" s="160" t="s">
        <v>150</v>
      </c>
      <c r="C22" s="144" t="s">
        <v>133</v>
      </c>
      <c r="D22" s="143">
        <v>0.02</v>
      </c>
      <c r="E22" s="143">
        <f>E19*D22</f>
        <v>0.5508</v>
      </c>
      <c r="F22" s="143"/>
      <c r="G22" s="143">
        <f>F22*E22</f>
        <v>0</v>
      </c>
      <c r="H22" s="143"/>
      <c r="I22" s="143"/>
      <c r="J22" s="143"/>
      <c r="K22" s="143"/>
      <c r="L22" s="143">
        <f>G22</f>
        <v>0</v>
      </c>
    </row>
    <row r="23" spans="1:12" ht="13.5">
      <c r="A23" s="169"/>
      <c r="B23" s="161" t="s">
        <v>123</v>
      </c>
      <c r="C23" s="107" t="s">
        <v>0</v>
      </c>
      <c r="D23" s="146">
        <v>0.16</v>
      </c>
      <c r="E23" s="146">
        <f>E19*D23</f>
        <v>4.4064</v>
      </c>
      <c r="F23" s="146"/>
      <c r="G23" s="143">
        <f>F23*E23</f>
        <v>0</v>
      </c>
      <c r="H23" s="143"/>
      <c r="I23" s="143"/>
      <c r="J23" s="143"/>
      <c r="K23" s="143"/>
      <c r="L23" s="143">
        <f>G23</f>
        <v>0</v>
      </c>
    </row>
    <row r="24" spans="1:12" ht="27">
      <c r="A24" s="116">
        <v>3</v>
      </c>
      <c r="B24" s="89" t="s">
        <v>181</v>
      </c>
      <c r="C24" s="56" t="s">
        <v>121</v>
      </c>
      <c r="D24" s="57"/>
      <c r="E24" s="57">
        <v>238.68</v>
      </c>
      <c r="F24" s="58"/>
      <c r="G24" s="143"/>
      <c r="H24" s="143"/>
      <c r="I24" s="143"/>
      <c r="J24" s="143"/>
      <c r="K24" s="143"/>
      <c r="L24" s="143"/>
    </row>
    <row r="25" spans="1:12" ht="13.5">
      <c r="A25" s="119"/>
      <c r="B25" s="141" t="s">
        <v>144</v>
      </c>
      <c r="C25" s="110" t="s">
        <v>0</v>
      </c>
      <c r="D25" s="58">
        <v>1</v>
      </c>
      <c r="E25" s="58">
        <f>E24*D25</f>
        <v>238.68</v>
      </c>
      <c r="F25" s="58"/>
      <c r="G25" s="58"/>
      <c r="H25" s="58"/>
      <c r="I25" s="58">
        <f>H25*E25</f>
        <v>0</v>
      </c>
      <c r="J25" s="58"/>
      <c r="K25" s="58"/>
      <c r="L25" s="58">
        <f>K25+I25+G25</f>
        <v>0</v>
      </c>
    </row>
    <row r="26" spans="1:12" ht="13.5">
      <c r="A26" s="119"/>
      <c r="B26" s="161" t="s">
        <v>150</v>
      </c>
      <c r="C26" s="107" t="s">
        <v>133</v>
      </c>
      <c r="D26" s="146">
        <v>0.306</v>
      </c>
      <c r="E26" s="146">
        <f>E24*D26</f>
        <v>73.03608</v>
      </c>
      <c r="F26" s="143"/>
      <c r="G26" s="143">
        <f>F26*E26</f>
        <v>0</v>
      </c>
      <c r="H26" s="143"/>
      <c r="I26" s="143"/>
      <c r="J26" s="143"/>
      <c r="K26" s="143"/>
      <c r="L26" s="58">
        <f>K26+I26+G26</f>
        <v>0</v>
      </c>
    </row>
    <row r="27" spans="1:12" ht="27">
      <c r="A27" s="116">
        <v>4</v>
      </c>
      <c r="B27" s="164" t="s">
        <v>426</v>
      </c>
      <c r="C27" s="165" t="s">
        <v>121</v>
      </c>
      <c r="D27" s="140"/>
      <c r="E27" s="167">
        <v>32.76</v>
      </c>
      <c r="F27" s="140"/>
      <c r="G27" s="143"/>
      <c r="H27" s="143"/>
      <c r="I27" s="143"/>
      <c r="J27" s="143"/>
      <c r="K27" s="143"/>
      <c r="L27" s="58"/>
    </row>
    <row r="28" spans="1:12" ht="13.5">
      <c r="A28" s="119"/>
      <c r="B28" s="141" t="s">
        <v>144</v>
      </c>
      <c r="C28" s="110" t="s">
        <v>0</v>
      </c>
      <c r="D28" s="58">
        <v>1</v>
      </c>
      <c r="E28" s="58">
        <f>E27*D28</f>
        <v>32.76</v>
      </c>
      <c r="F28" s="58"/>
      <c r="G28" s="58"/>
      <c r="H28" s="58"/>
      <c r="I28" s="58">
        <f>H28*E28</f>
        <v>0</v>
      </c>
      <c r="J28" s="58"/>
      <c r="K28" s="58"/>
      <c r="L28" s="58">
        <f>K28+I28+G28</f>
        <v>0</v>
      </c>
    </row>
    <row r="29" spans="1:12" ht="13.5">
      <c r="A29" s="119"/>
      <c r="B29" s="160" t="s">
        <v>150</v>
      </c>
      <c r="C29" s="144" t="s">
        <v>133</v>
      </c>
      <c r="D29" s="415">
        <v>0.0204</v>
      </c>
      <c r="E29" s="143">
        <f>E27*D29</f>
        <v>0.668304</v>
      </c>
      <c r="F29" s="143"/>
      <c r="G29" s="143">
        <f>F29*E29</f>
        <v>0</v>
      </c>
      <c r="H29" s="143"/>
      <c r="I29" s="143"/>
      <c r="J29" s="143"/>
      <c r="K29" s="143"/>
      <c r="L29" s="58">
        <f>K29+I29+G29</f>
        <v>0</v>
      </c>
    </row>
    <row r="30" spans="1:12" ht="13.5">
      <c r="A30" s="119"/>
      <c r="B30" s="161" t="s">
        <v>123</v>
      </c>
      <c r="C30" s="107" t="s">
        <v>0</v>
      </c>
      <c r="D30" s="146">
        <v>0.07</v>
      </c>
      <c r="E30" s="146">
        <f>E27*D30</f>
        <v>2.2932</v>
      </c>
      <c r="F30" s="146"/>
      <c r="G30" s="146">
        <f>F30*E30</f>
        <v>0</v>
      </c>
      <c r="H30" s="146"/>
      <c r="I30" s="146"/>
      <c r="J30" s="146"/>
      <c r="K30" s="146"/>
      <c r="L30" s="162">
        <f>K30+I30+G30</f>
        <v>0</v>
      </c>
    </row>
    <row r="31" spans="1:12" ht="27">
      <c r="A31" s="116">
        <v>5</v>
      </c>
      <c r="B31" s="164" t="s">
        <v>427</v>
      </c>
      <c r="C31" s="165" t="s">
        <v>121</v>
      </c>
      <c r="D31" s="167"/>
      <c r="E31" s="167">
        <v>32.76</v>
      </c>
      <c r="F31" s="146"/>
      <c r="G31" s="143"/>
      <c r="H31" s="143"/>
      <c r="I31" s="143"/>
      <c r="J31" s="143"/>
      <c r="K31" s="143"/>
      <c r="L31" s="58"/>
    </row>
    <row r="32" spans="1:12" ht="13.5">
      <c r="A32" s="119"/>
      <c r="B32" s="141" t="s">
        <v>144</v>
      </c>
      <c r="C32" s="110" t="s">
        <v>0</v>
      </c>
      <c r="D32" s="58">
        <v>1</v>
      </c>
      <c r="E32" s="58">
        <f>E31*D32</f>
        <v>32.76</v>
      </c>
      <c r="F32" s="58"/>
      <c r="G32" s="58"/>
      <c r="H32" s="58"/>
      <c r="I32" s="58">
        <f>H32*E32</f>
        <v>0</v>
      </c>
      <c r="J32" s="58"/>
      <c r="K32" s="58"/>
      <c r="L32" s="58">
        <f>K32+I32+G32</f>
        <v>0</v>
      </c>
    </row>
    <row r="33" spans="1:12" ht="13.5">
      <c r="A33" s="119"/>
      <c r="B33" s="160" t="s">
        <v>333</v>
      </c>
      <c r="C33" s="144" t="s">
        <v>172</v>
      </c>
      <c r="D33" s="415">
        <v>0.4</v>
      </c>
      <c r="E33" s="143">
        <f>E31*D33</f>
        <v>13.104</v>
      </c>
      <c r="F33" s="143"/>
      <c r="G33" s="143">
        <f>F33*E33</f>
        <v>0</v>
      </c>
      <c r="H33" s="143"/>
      <c r="I33" s="143"/>
      <c r="J33" s="143"/>
      <c r="K33" s="143"/>
      <c r="L33" s="58">
        <f>K33+I33+G33</f>
        <v>0</v>
      </c>
    </row>
    <row r="34" spans="1:12" ht="13.5">
      <c r="A34" s="119"/>
      <c r="B34" s="161" t="s">
        <v>423</v>
      </c>
      <c r="C34" s="107" t="s">
        <v>121</v>
      </c>
      <c r="D34" s="146">
        <v>3.45</v>
      </c>
      <c r="E34" s="146">
        <f>E31*D34</f>
        <v>113.022</v>
      </c>
      <c r="F34" s="146"/>
      <c r="G34" s="146">
        <f>F34*E34</f>
        <v>0</v>
      </c>
      <c r="H34" s="146"/>
      <c r="I34" s="146"/>
      <c r="J34" s="146"/>
      <c r="K34" s="146"/>
      <c r="L34" s="162">
        <f>K34+I34+G34</f>
        <v>0</v>
      </c>
    </row>
    <row r="35" spans="1:12" ht="13.5">
      <c r="A35" s="119"/>
      <c r="B35" s="161" t="s">
        <v>424</v>
      </c>
      <c r="C35" s="107" t="s">
        <v>151</v>
      </c>
      <c r="D35" s="146">
        <v>0.35</v>
      </c>
      <c r="E35" s="146"/>
      <c r="F35" s="146"/>
      <c r="G35" s="143"/>
      <c r="H35" s="143"/>
      <c r="I35" s="143"/>
      <c r="J35" s="143"/>
      <c r="K35" s="143"/>
      <c r="L35" s="58"/>
    </row>
    <row r="36" spans="1:12" ht="27">
      <c r="A36" s="116">
        <v>6</v>
      </c>
      <c r="B36" s="164" t="s">
        <v>428</v>
      </c>
      <c r="C36" s="165" t="s">
        <v>121</v>
      </c>
      <c r="D36" s="167"/>
      <c r="E36" s="167">
        <v>32.76</v>
      </c>
      <c r="F36" s="146"/>
      <c r="G36" s="143"/>
      <c r="H36" s="143"/>
      <c r="I36" s="143"/>
      <c r="J36" s="143"/>
      <c r="K36" s="143"/>
      <c r="L36" s="58"/>
    </row>
    <row r="37" spans="1:12" ht="13.5">
      <c r="A37" s="119"/>
      <c r="B37" s="141" t="s">
        <v>144</v>
      </c>
      <c r="C37" s="110" t="s">
        <v>0</v>
      </c>
      <c r="D37" s="58">
        <v>1</v>
      </c>
      <c r="E37" s="58">
        <f>E36*D37</f>
        <v>32.76</v>
      </c>
      <c r="F37" s="58"/>
      <c r="G37" s="58"/>
      <c r="H37" s="58"/>
      <c r="I37" s="58">
        <f>H37*E37</f>
        <v>0</v>
      </c>
      <c r="J37" s="58"/>
      <c r="K37" s="58"/>
      <c r="L37" s="58">
        <f>K37+I37+G37</f>
        <v>0</v>
      </c>
    </row>
    <row r="38" spans="1:12" ht="13.5">
      <c r="A38" s="119"/>
      <c r="B38" s="161" t="s">
        <v>429</v>
      </c>
      <c r="C38" s="107" t="s">
        <v>133</v>
      </c>
      <c r="D38" s="146">
        <v>0.05</v>
      </c>
      <c r="E38" s="146">
        <f>E36*D38</f>
        <v>1.638</v>
      </c>
      <c r="F38" s="146"/>
      <c r="G38" s="143">
        <f>F38*E38</f>
        <v>0</v>
      </c>
      <c r="H38" s="143"/>
      <c r="I38" s="143"/>
      <c r="J38" s="143"/>
      <c r="K38" s="143"/>
      <c r="L38" s="58">
        <f>K38+I38+G38</f>
        <v>0</v>
      </c>
    </row>
    <row r="39" spans="1:12" ht="13.5">
      <c r="A39" s="119"/>
      <c r="B39" s="161" t="s">
        <v>430</v>
      </c>
      <c r="C39" s="107" t="s">
        <v>121</v>
      </c>
      <c r="D39" s="146">
        <v>1.05</v>
      </c>
      <c r="E39" s="146">
        <f>E36*D39</f>
        <v>34.397999999999996</v>
      </c>
      <c r="F39" s="146"/>
      <c r="G39" s="143">
        <f>F39*E39</f>
        <v>0</v>
      </c>
      <c r="H39" s="143"/>
      <c r="I39" s="143"/>
      <c r="J39" s="143"/>
      <c r="K39" s="143"/>
      <c r="L39" s="58">
        <f>K39+I39+G39</f>
        <v>0</v>
      </c>
    </row>
    <row r="40" spans="1:12" ht="13.5">
      <c r="A40" s="119"/>
      <c r="B40" s="160" t="s">
        <v>150</v>
      </c>
      <c r="C40" s="144" t="s">
        <v>133</v>
      </c>
      <c r="D40" s="415">
        <v>0.0408</v>
      </c>
      <c r="E40" s="143">
        <f>E36*D40</f>
        <v>1.336608</v>
      </c>
      <c r="F40" s="143"/>
      <c r="G40" s="143">
        <f>F40*E40</f>
        <v>0</v>
      </c>
      <c r="H40" s="143"/>
      <c r="I40" s="143"/>
      <c r="J40" s="143"/>
      <c r="K40" s="143"/>
      <c r="L40" s="58">
        <f>K40+I40+G40</f>
        <v>0</v>
      </c>
    </row>
    <row r="41" spans="1:12" ht="13.5">
      <c r="A41" s="119"/>
      <c r="B41" s="161" t="s">
        <v>123</v>
      </c>
      <c r="C41" s="107" t="s">
        <v>0</v>
      </c>
      <c r="D41" s="146">
        <v>0.1</v>
      </c>
      <c r="E41" s="146">
        <f>E36*D41</f>
        <v>3.276</v>
      </c>
      <c r="F41" s="146"/>
      <c r="G41" s="143">
        <f>F41*E41</f>
        <v>0</v>
      </c>
      <c r="H41" s="146"/>
      <c r="I41" s="146"/>
      <c r="J41" s="146"/>
      <c r="K41" s="146"/>
      <c r="L41" s="58">
        <f>K41+I41+G41</f>
        <v>0</v>
      </c>
    </row>
    <row r="42" spans="1:12" ht="27">
      <c r="A42" s="116">
        <v>7</v>
      </c>
      <c r="B42" s="89" t="s">
        <v>182</v>
      </c>
      <c r="C42" s="56" t="s">
        <v>124</v>
      </c>
      <c r="D42" s="57"/>
      <c r="E42" s="57">
        <v>23.6</v>
      </c>
      <c r="F42" s="58"/>
      <c r="G42" s="143"/>
      <c r="H42" s="143"/>
      <c r="I42" s="143"/>
      <c r="J42" s="143"/>
      <c r="K42" s="143"/>
      <c r="L42" s="143"/>
    </row>
    <row r="43" spans="1:12" ht="13.5">
      <c r="A43" s="169"/>
      <c r="B43" s="141" t="s">
        <v>144</v>
      </c>
      <c r="C43" s="110" t="s">
        <v>0</v>
      </c>
      <c r="D43" s="58">
        <v>1</v>
      </c>
      <c r="E43" s="58">
        <f>E42*D43</f>
        <v>23.6</v>
      </c>
      <c r="F43" s="58"/>
      <c r="G43" s="58"/>
      <c r="H43" s="58"/>
      <c r="I43" s="58">
        <f>H43*E43</f>
        <v>0</v>
      </c>
      <c r="J43" s="58"/>
      <c r="K43" s="58"/>
      <c r="L43" s="58">
        <f>K43+I43+G43</f>
        <v>0</v>
      </c>
    </row>
    <row r="44" spans="1:12" ht="13.5">
      <c r="A44" s="169"/>
      <c r="B44" s="161" t="s">
        <v>150</v>
      </c>
      <c r="C44" s="107" t="s">
        <v>133</v>
      </c>
      <c r="D44" s="146">
        <v>0.008</v>
      </c>
      <c r="E44" s="146">
        <f>E42*D44</f>
        <v>0.18880000000000002</v>
      </c>
      <c r="F44" s="143"/>
      <c r="G44" s="143">
        <f>F44*E44</f>
        <v>0</v>
      </c>
      <c r="H44" s="143"/>
      <c r="I44" s="143"/>
      <c r="J44" s="143"/>
      <c r="K44" s="143"/>
      <c r="L44" s="58">
        <f>K44+I44+G44</f>
        <v>0</v>
      </c>
    </row>
    <row r="45" spans="1:12" ht="27">
      <c r="A45" s="116">
        <v>8</v>
      </c>
      <c r="B45" s="89" t="s">
        <v>307</v>
      </c>
      <c r="C45" s="56" t="s">
        <v>121</v>
      </c>
      <c r="D45" s="57"/>
      <c r="E45" s="57">
        <v>3.36</v>
      </c>
      <c r="F45" s="143"/>
      <c r="G45" s="143"/>
      <c r="H45" s="143"/>
      <c r="I45" s="143"/>
      <c r="J45" s="143"/>
      <c r="K45" s="143"/>
      <c r="L45" s="58"/>
    </row>
    <row r="46" spans="1:12" ht="13.5">
      <c r="A46" s="169"/>
      <c r="B46" s="141" t="s">
        <v>144</v>
      </c>
      <c r="C46" s="110" t="s">
        <v>0</v>
      </c>
      <c r="D46" s="58">
        <v>1</v>
      </c>
      <c r="E46" s="58">
        <f>E45*D46</f>
        <v>3.36</v>
      </c>
      <c r="F46" s="58"/>
      <c r="G46" s="58"/>
      <c r="H46" s="58"/>
      <c r="I46" s="58">
        <f>H46*E46</f>
        <v>0</v>
      </c>
      <c r="J46" s="58"/>
      <c r="K46" s="58"/>
      <c r="L46" s="58">
        <f>K46+I46+G46</f>
        <v>0</v>
      </c>
    </row>
    <row r="47" spans="1:12" ht="27">
      <c r="A47" s="169"/>
      <c r="B47" s="161" t="s">
        <v>310</v>
      </c>
      <c r="C47" s="116" t="s">
        <v>121</v>
      </c>
      <c r="D47" s="162">
        <v>1.15</v>
      </c>
      <c r="E47" s="162">
        <f>E45*D47</f>
        <v>3.8639999999999994</v>
      </c>
      <c r="F47" s="162"/>
      <c r="G47" s="58">
        <f>F47*E47</f>
        <v>0</v>
      </c>
      <c r="H47" s="58"/>
      <c r="I47" s="58"/>
      <c r="J47" s="58"/>
      <c r="K47" s="58"/>
      <c r="L47" s="58">
        <f>K47+I47+G47</f>
        <v>0</v>
      </c>
    </row>
    <row r="48" spans="1:12" ht="13.5">
      <c r="A48" s="168">
        <v>9</v>
      </c>
      <c r="B48" s="164" t="s">
        <v>308</v>
      </c>
      <c r="C48" s="248" t="s">
        <v>121</v>
      </c>
      <c r="D48" s="140"/>
      <c r="E48" s="140">
        <v>28.17</v>
      </c>
      <c r="F48" s="143"/>
      <c r="G48" s="143"/>
      <c r="H48" s="143"/>
      <c r="I48" s="143"/>
      <c r="J48" s="143"/>
      <c r="K48" s="143"/>
      <c r="L48" s="58"/>
    </row>
    <row r="49" spans="1:12" ht="13.5">
      <c r="A49" s="169"/>
      <c r="B49" s="141" t="s">
        <v>144</v>
      </c>
      <c r="C49" s="110" t="s">
        <v>0</v>
      </c>
      <c r="D49" s="58">
        <v>1</v>
      </c>
      <c r="E49" s="58">
        <f>E48*D49</f>
        <v>28.17</v>
      </c>
      <c r="F49" s="58"/>
      <c r="G49" s="58"/>
      <c r="H49" s="58"/>
      <c r="I49" s="58">
        <f>H49*E49</f>
        <v>0</v>
      </c>
      <c r="J49" s="58"/>
      <c r="K49" s="58"/>
      <c r="L49" s="58">
        <f>K49+I49+G49</f>
        <v>0</v>
      </c>
    </row>
    <row r="50" spans="1:12" ht="13.5">
      <c r="A50" s="169"/>
      <c r="B50" s="161" t="s">
        <v>309</v>
      </c>
      <c r="C50" s="107" t="s">
        <v>121</v>
      </c>
      <c r="D50" s="146">
        <v>1.05</v>
      </c>
      <c r="E50" s="146">
        <f>E48*D50</f>
        <v>29.578500000000002</v>
      </c>
      <c r="F50" s="146"/>
      <c r="G50" s="146">
        <f>F50*E50</f>
        <v>0</v>
      </c>
      <c r="H50" s="146"/>
      <c r="I50" s="143"/>
      <c r="J50" s="143"/>
      <c r="K50" s="143"/>
      <c r="L50" s="58">
        <f>K50+I50+G50</f>
        <v>0</v>
      </c>
    </row>
    <row r="51" spans="1:12" ht="27">
      <c r="A51" s="115">
        <v>10</v>
      </c>
      <c r="B51" s="203" t="s">
        <v>258</v>
      </c>
      <c r="C51" s="117" t="s">
        <v>121</v>
      </c>
      <c r="D51" s="104"/>
      <c r="E51" s="57">
        <v>30.78</v>
      </c>
      <c r="F51" s="158"/>
      <c r="G51" s="143"/>
      <c r="H51" s="143"/>
      <c r="I51" s="196"/>
      <c r="J51" s="196"/>
      <c r="K51" s="196"/>
      <c r="L51" s="196"/>
    </row>
    <row r="52" spans="1:12" ht="13.5">
      <c r="A52" s="154"/>
      <c r="B52" s="252" t="s">
        <v>173</v>
      </c>
      <c r="C52" s="88" t="s">
        <v>0</v>
      </c>
      <c r="D52" s="108">
        <v>1</v>
      </c>
      <c r="E52" s="196">
        <f>E51*D52</f>
        <v>30.78</v>
      </c>
      <c r="F52" s="158"/>
      <c r="G52" s="196"/>
      <c r="H52" s="196"/>
      <c r="I52" s="196">
        <f>H52*E52</f>
        <v>0</v>
      </c>
      <c r="J52" s="196"/>
      <c r="K52" s="196"/>
      <c r="L52" s="196">
        <f>I52+G52</f>
        <v>0</v>
      </c>
    </row>
    <row r="53" spans="1:12" ht="13.5">
      <c r="A53" s="154"/>
      <c r="B53" s="204" t="s">
        <v>260</v>
      </c>
      <c r="C53" s="88" t="s">
        <v>121</v>
      </c>
      <c r="D53" s="108">
        <v>1</v>
      </c>
      <c r="E53" s="143">
        <f>E51*D53</f>
        <v>30.78</v>
      </c>
      <c r="F53" s="158"/>
      <c r="G53" s="196">
        <f>F53*E53</f>
        <v>0</v>
      </c>
      <c r="H53" s="143"/>
      <c r="I53" s="196"/>
      <c r="J53" s="196"/>
      <c r="K53" s="196"/>
      <c r="L53" s="196">
        <f>I53+G53</f>
        <v>0</v>
      </c>
    </row>
    <row r="54" spans="1:12" ht="13.5">
      <c r="A54" s="154"/>
      <c r="B54" s="204" t="s">
        <v>259</v>
      </c>
      <c r="C54" s="88" t="s">
        <v>151</v>
      </c>
      <c r="D54" s="108">
        <v>10</v>
      </c>
      <c r="E54" s="143">
        <f>E51*D54</f>
        <v>307.8</v>
      </c>
      <c r="F54" s="158"/>
      <c r="G54" s="196">
        <f>F54*E54</f>
        <v>0</v>
      </c>
      <c r="H54" s="143"/>
      <c r="I54" s="196"/>
      <c r="J54" s="196"/>
      <c r="K54" s="196"/>
      <c r="L54" s="196">
        <f>I54+G54</f>
        <v>0</v>
      </c>
    </row>
    <row r="55" spans="1:12" ht="27">
      <c r="A55" s="116">
        <v>11</v>
      </c>
      <c r="B55" s="164" t="s">
        <v>256</v>
      </c>
      <c r="C55" s="165" t="s">
        <v>121</v>
      </c>
      <c r="D55" s="166"/>
      <c r="E55" s="167">
        <v>20.52</v>
      </c>
      <c r="F55" s="143"/>
      <c r="G55" s="143"/>
      <c r="H55" s="143"/>
      <c r="I55" s="143"/>
      <c r="J55" s="143"/>
      <c r="K55" s="143"/>
      <c r="L55" s="143"/>
    </row>
    <row r="56" spans="1:12" ht="13.5">
      <c r="A56" s="169"/>
      <c r="B56" s="141" t="s">
        <v>144</v>
      </c>
      <c r="C56" s="107" t="s">
        <v>0</v>
      </c>
      <c r="D56" s="146">
        <v>1</v>
      </c>
      <c r="E56" s="146">
        <f>E55*D56</f>
        <v>20.52</v>
      </c>
      <c r="F56" s="143"/>
      <c r="G56" s="143"/>
      <c r="H56" s="143"/>
      <c r="I56" s="143">
        <f>H56*E56</f>
        <v>0</v>
      </c>
      <c r="J56" s="143"/>
      <c r="K56" s="143"/>
      <c r="L56" s="143">
        <f>K56+I56+G56</f>
        <v>0</v>
      </c>
    </row>
    <row r="57" spans="1:12" ht="13.5">
      <c r="A57" s="169"/>
      <c r="B57" s="160" t="s">
        <v>184</v>
      </c>
      <c r="C57" s="110" t="s">
        <v>151</v>
      </c>
      <c r="D57" s="143">
        <v>7.9</v>
      </c>
      <c r="E57" s="143">
        <f>E55*D57</f>
        <v>162.108</v>
      </c>
      <c r="F57" s="143"/>
      <c r="G57" s="143">
        <f>F57*E57</f>
        <v>0</v>
      </c>
      <c r="H57" s="143"/>
      <c r="I57" s="143"/>
      <c r="J57" s="143"/>
      <c r="K57" s="143"/>
      <c r="L57" s="58">
        <f>K57+I57+G57</f>
        <v>0</v>
      </c>
    </row>
    <row r="58" spans="1:12" ht="27">
      <c r="A58" s="169"/>
      <c r="B58" s="161" t="s">
        <v>257</v>
      </c>
      <c r="C58" s="116" t="s">
        <v>121</v>
      </c>
      <c r="D58" s="162">
        <v>1.02</v>
      </c>
      <c r="E58" s="162">
        <f>E55*D58</f>
        <v>20.9304</v>
      </c>
      <c r="F58" s="162"/>
      <c r="G58" s="162">
        <f>F58*E58</f>
        <v>0</v>
      </c>
      <c r="H58" s="162"/>
      <c r="I58" s="162"/>
      <c r="J58" s="162"/>
      <c r="K58" s="162"/>
      <c r="L58" s="162">
        <f>K58+I58+G58</f>
        <v>0</v>
      </c>
    </row>
    <row r="59" spans="1:12" ht="13.5">
      <c r="A59" s="119"/>
      <c r="B59" s="161" t="s">
        <v>123</v>
      </c>
      <c r="C59" s="107" t="s">
        <v>0</v>
      </c>
      <c r="D59" s="146">
        <v>0.2</v>
      </c>
      <c r="E59" s="146">
        <f>E55*D59</f>
        <v>4.104</v>
      </c>
      <c r="F59" s="146"/>
      <c r="G59" s="146">
        <f>F59*E59</f>
        <v>0</v>
      </c>
      <c r="H59" s="146"/>
      <c r="I59" s="146"/>
      <c r="J59" s="146"/>
      <c r="K59" s="146"/>
      <c r="L59" s="162">
        <f>K59+I59+G59</f>
        <v>0</v>
      </c>
    </row>
    <row r="60" spans="1:12" ht="27">
      <c r="A60" s="116">
        <v>12</v>
      </c>
      <c r="B60" s="164" t="s">
        <v>183</v>
      </c>
      <c r="C60" s="165" t="s">
        <v>121</v>
      </c>
      <c r="D60" s="167"/>
      <c r="E60" s="167">
        <v>31.53</v>
      </c>
      <c r="F60" s="162"/>
      <c r="G60" s="162"/>
      <c r="H60" s="162"/>
      <c r="I60" s="162"/>
      <c r="J60" s="162"/>
      <c r="K60" s="162"/>
      <c r="L60" s="162"/>
    </row>
    <row r="61" spans="1:12" ht="13.5">
      <c r="A61" s="169"/>
      <c r="B61" s="141" t="s">
        <v>144</v>
      </c>
      <c r="C61" s="107" t="s">
        <v>0</v>
      </c>
      <c r="D61" s="146">
        <v>1</v>
      </c>
      <c r="E61" s="146">
        <f>E60*D61</f>
        <v>31.53</v>
      </c>
      <c r="F61" s="143"/>
      <c r="G61" s="143"/>
      <c r="H61" s="143"/>
      <c r="I61" s="143">
        <f>H61*E61</f>
        <v>0</v>
      </c>
      <c r="J61" s="143"/>
      <c r="K61" s="143"/>
      <c r="L61" s="143">
        <f>K61+I61+G61</f>
        <v>0</v>
      </c>
    </row>
    <row r="62" spans="1:12" ht="13.5">
      <c r="A62" s="169"/>
      <c r="B62" s="160" t="s">
        <v>184</v>
      </c>
      <c r="C62" s="110" t="s">
        <v>151</v>
      </c>
      <c r="D62" s="143">
        <v>7.9</v>
      </c>
      <c r="E62" s="143">
        <f>E60*D62</f>
        <v>249.08700000000002</v>
      </c>
      <c r="F62" s="143"/>
      <c r="G62" s="143">
        <f>F62*E62</f>
        <v>0</v>
      </c>
      <c r="H62" s="143"/>
      <c r="I62" s="143"/>
      <c r="J62" s="143"/>
      <c r="K62" s="143"/>
      <c r="L62" s="58">
        <f>K62+I62+G62</f>
        <v>0</v>
      </c>
    </row>
    <row r="63" spans="1:12" ht="27">
      <c r="A63" s="169"/>
      <c r="B63" s="161" t="s">
        <v>257</v>
      </c>
      <c r="C63" s="116" t="s">
        <v>121</v>
      </c>
      <c r="D63" s="162">
        <v>1.02</v>
      </c>
      <c r="E63" s="162">
        <f>E60*D63</f>
        <v>32.1606</v>
      </c>
      <c r="F63" s="162"/>
      <c r="G63" s="162">
        <f>F63*E63</f>
        <v>0</v>
      </c>
      <c r="H63" s="162"/>
      <c r="I63" s="162"/>
      <c r="J63" s="162"/>
      <c r="K63" s="162"/>
      <c r="L63" s="162">
        <f>K63+I63+G63</f>
        <v>0</v>
      </c>
    </row>
    <row r="64" spans="1:12" ht="13.5">
      <c r="A64" s="169"/>
      <c r="B64" s="161" t="s">
        <v>123</v>
      </c>
      <c r="C64" s="107" t="s">
        <v>0</v>
      </c>
      <c r="D64" s="146">
        <v>0.16</v>
      </c>
      <c r="E64" s="146">
        <f>E60*D64</f>
        <v>5.0448</v>
      </c>
      <c r="F64" s="146"/>
      <c r="G64" s="146">
        <f>F64*E64</f>
        <v>0</v>
      </c>
      <c r="H64" s="146"/>
      <c r="I64" s="146"/>
      <c r="J64" s="146"/>
      <c r="K64" s="146"/>
      <c r="L64" s="162">
        <f>K64+I64+G64</f>
        <v>0</v>
      </c>
    </row>
    <row r="65" spans="1:12" ht="27">
      <c r="A65" s="116">
        <v>13</v>
      </c>
      <c r="B65" s="164" t="s">
        <v>434</v>
      </c>
      <c r="C65" s="165" t="s">
        <v>124</v>
      </c>
      <c r="D65" s="167"/>
      <c r="E65" s="167">
        <v>19.6</v>
      </c>
      <c r="F65" s="146"/>
      <c r="G65" s="146"/>
      <c r="H65" s="146"/>
      <c r="I65" s="146"/>
      <c r="J65" s="146"/>
      <c r="K65" s="146"/>
      <c r="L65" s="146"/>
    </row>
    <row r="66" spans="1:12" ht="13.5">
      <c r="A66" s="169"/>
      <c r="B66" s="141" t="s">
        <v>144</v>
      </c>
      <c r="C66" s="107" t="s">
        <v>0</v>
      </c>
      <c r="D66" s="146">
        <v>1</v>
      </c>
      <c r="E66" s="146">
        <f>E65*D66</f>
        <v>19.6</v>
      </c>
      <c r="F66" s="143"/>
      <c r="G66" s="143"/>
      <c r="H66" s="143"/>
      <c r="I66" s="143">
        <f>H66*E66</f>
        <v>0</v>
      </c>
      <c r="J66" s="143"/>
      <c r="K66" s="143"/>
      <c r="L66" s="143">
        <f>K66+I66+G66</f>
        <v>0</v>
      </c>
    </row>
    <row r="67" spans="1:12" ht="13.5">
      <c r="A67" s="169"/>
      <c r="B67" s="161" t="s">
        <v>155</v>
      </c>
      <c r="C67" s="107" t="s">
        <v>151</v>
      </c>
      <c r="D67" s="146">
        <v>0.7</v>
      </c>
      <c r="E67" s="146">
        <f>E65*D67</f>
        <v>13.72</v>
      </c>
      <c r="F67" s="143"/>
      <c r="G67" s="143">
        <f>F67*E67</f>
        <v>0</v>
      </c>
      <c r="H67" s="143"/>
      <c r="I67" s="143"/>
      <c r="J67" s="143"/>
      <c r="K67" s="143"/>
      <c r="L67" s="143">
        <f>K67+I67+G67</f>
        <v>0</v>
      </c>
    </row>
    <row r="68" spans="1:12" ht="27">
      <c r="A68" s="169"/>
      <c r="B68" s="161" t="s">
        <v>257</v>
      </c>
      <c r="C68" s="116" t="s">
        <v>121</v>
      </c>
      <c r="D68" s="162">
        <v>0.06</v>
      </c>
      <c r="E68" s="162">
        <f>E65*D68</f>
        <v>1.176</v>
      </c>
      <c r="F68" s="162"/>
      <c r="G68" s="162">
        <f>F68*E68</f>
        <v>0</v>
      </c>
      <c r="H68" s="162"/>
      <c r="I68" s="162"/>
      <c r="J68" s="162"/>
      <c r="K68" s="162"/>
      <c r="L68" s="162">
        <f>K68+I68+G68</f>
        <v>0</v>
      </c>
    </row>
    <row r="69" spans="1:12" ht="40.5">
      <c r="A69" s="116">
        <v>14</v>
      </c>
      <c r="B69" s="164" t="s">
        <v>311</v>
      </c>
      <c r="C69" s="165" t="s">
        <v>121</v>
      </c>
      <c r="D69" s="167"/>
      <c r="E69" s="167">
        <v>66.27</v>
      </c>
      <c r="F69" s="146"/>
      <c r="G69" s="146"/>
      <c r="H69" s="146"/>
      <c r="I69" s="146"/>
      <c r="J69" s="146"/>
      <c r="K69" s="146"/>
      <c r="L69" s="162"/>
    </row>
    <row r="70" spans="1:12" ht="13.5">
      <c r="A70" s="169"/>
      <c r="B70" s="141" t="s">
        <v>144</v>
      </c>
      <c r="C70" s="107" t="s">
        <v>0</v>
      </c>
      <c r="D70" s="146">
        <v>1</v>
      </c>
      <c r="E70" s="146">
        <f>E69*D70</f>
        <v>66.27</v>
      </c>
      <c r="F70" s="143"/>
      <c r="G70" s="143"/>
      <c r="H70" s="143"/>
      <c r="I70" s="143">
        <f>H70*E70</f>
        <v>0</v>
      </c>
      <c r="J70" s="143"/>
      <c r="K70" s="143"/>
      <c r="L70" s="143">
        <f>K70+I70+G70</f>
        <v>0</v>
      </c>
    </row>
    <row r="71" spans="1:12" ht="13.5">
      <c r="A71" s="119"/>
      <c r="B71" s="161" t="s">
        <v>152</v>
      </c>
      <c r="C71" s="107" t="s">
        <v>172</v>
      </c>
      <c r="D71" s="146">
        <v>0.15</v>
      </c>
      <c r="E71" s="146">
        <f>E69*D71</f>
        <v>9.940499999999998</v>
      </c>
      <c r="F71" s="146"/>
      <c r="G71" s="146">
        <f>F71*E71</f>
        <v>0</v>
      </c>
      <c r="H71" s="146"/>
      <c r="I71" s="146"/>
      <c r="J71" s="146"/>
      <c r="K71" s="146"/>
      <c r="L71" s="162">
        <f>G71</f>
        <v>0</v>
      </c>
    </row>
    <row r="72" spans="1:12" ht="13.5">
      <c r="A72" s="119"/>
      <c r="B72" s="161" t="s">
        <v>153</v>
      </c>
      <c r="C72" s="116" t="s">
        <v>151</v>
      </c>
      <c r="D72" s="146">
        <v>2.4</v>
      </c>
      <c r="E72" s="146">
        <f>E69*D72</f>
        <v>159.04799999999997</v>
      </c>
      <c r="F72" s="146"/>
      <c r="G72" s="146">
        <f>F72*E72</f>
        <v>0</v>
      </c>
      <c r="H72" s="146"/>
      <c r="I72" s="146"/>
      <c r="J72" s="146"/>
      <c r="K72" s="146"/>
      <c r="L72" s="162">
        <f>G72</f>
        <v>0</v>
      </c>
    </row>
    <row r="73" spans="1:12" ht="13.5">
      <c r="A73" s="119"/>
      <c r="B73" s="161" t="s">
        <v>154</v>
      </c>
      <c r="C73" s="107" t="s">
        <v>172</v>
      </c>
      <c r="D73" s="146">
        <v>0.4</v>
      </c>
      <c r="E73" s="146">
        <f>E69*D73</f>
        <v>26.508</v>
      </c>
      <c r="F73" s="146"/>
      <c r="G73" s="146">
        <f>F73*E73</f>
        <v>0</v>
      </c>
      <c r="H73" s="146"/>
      <c r="I73" s="146"/>
      <c r="J73" s="146"/>
      <c r="K73" s="146"/>
      <c r="L73" s="162">
        <f>G73</f>
        <v>0</v>
      </c>
    </row>
    <row r="74" spans="1:12" ht="13.5">
      <c r="A74" s="119"/>
      <c r="B74" s="161" t="s">
        <v>123</v>
      </c>
      <c r="C74" s="107" t="s">
        <v>0</v>
      </c>
      <c r="D74" s="146">
        <v>0.1</v>
      </c>
      <c r="E74" s="146">
        <f>E69*D74</f>
        <v>6.627</v>
      </c>
      <c r="F74" s="146"/>
      <c r="G74" s="146">
        <f>F74*E74</f>
        <v>0</v>
      </c>
      <c r="H74" s="146"/>
      <c r="I74" s="146"/>
      <c r="J74" s="146"/>
      <c r="K74" s="146"/>
      <c r="L74" s="162">
        <f>G74</f>
        <v>0</v>
      </c>
    </row>
    <row r="75" spans="1:12" ht="40.5">
      <c r="A75" s="116">
        <v>15</v>
      </c>
      <c r="B75" s="164" t="s">
        <v>313</v>
      </c>
      <c r="C75" s="165" t="s">
        <v>121</v>
      </c>
      <c r="D75" s="167"/>
      <c r="E75" s="167">
        <v>12.22</v>
      </c>
      <c r="F75" s="146"/>
      <c r="G75" s="146"/>
      <c r="H75" s="146"/>
      <c r="I75" s="146"/>
      <c r="J75" s="146"/>
      <c r="K75" s="146"/>
      <c r="L75" s="146"/>
    </row>
    <row r="76" spans="1:12" ht="27">
      <c r="A76" s="169"/>
      <c r="B76" s="161" t="s">
        <v>312</v>
      </c>
      <c r="C76" s="116" t="s">
        <v>121</v>
      </c>
      <c r="D76" s="162">
        <v>1</v>
      </c>
      <c r="E76" s="162">
        <f>E75*D76</f>
        <v>12.22</v>
      </c>
      <c r="F76" s="162"/>
      <c r="G76" s="162">
        <f>F76*E76</f>
        <v>0</v>
      </c>
      <c r="H76" s="162"/>
      <c r="I76" s="162"/>
      <c r="J76" s="162"/>
      <c r="K76" s="162"/>
      <c r="L76" s="162">
        <f>G76</f>
        <v>0</v>
      </c>
    </row>
    <row r="77" spans="1:12" ht="13.5">
      <c r="A77" s="116">
        <v>16</v>
      </c>
      <c r="B77" s="164" t="s">
        <v>185</v>
      </c>
      <c r="C77" s="165" t="s">
        <v>136</v>
      </c>
      <c r="D77" s="167"/>
      <c r="E77" s="167">
        <v>2</v>
      </c>
      <c r="F77" s="146"/>
      <c r="G77" s="146"/>
      <c r="H77" s="146"/>
      <c r="I77" s="146"/>
      <c r="J77" s="146"/>
      <c r="K77" s="146"/>
      <c r="L77" s="146"/>
    </row>
    <row r="78" spans="1:12" ht="13.5">
      <c r="A78" s="169"/>
      <c r="B78" s="141" t="s">
        <v>144</v>
      </c>
      <c r="C78" s="107" t="s">
        <v>0</v>
      </c>
      <c r="D78" s="146">
        <v>1</v>
      </c>
      <c r="E78" s="146">
        <f>E77*D78</f>
        <v>2</v>
      </c>
      <c r="F78" s="143"/>
      <c r="G78" s="143"/>
      <c r="H78" s="143"/>
      <c r="I78" s="143">
        <f>H78*E78</f>
        <v>0</v>
      </c>
      <c r="J78" s="143"/>
      <c r="K78" s="143"/>
      <c r="L78" s="143">
        <f>K78+I78+G78</f>
        <v>0</v>
      </c>
    </row>
    <row r="79" spans="1:12" ht="15" customHeight="1">
      <c r="A79" s="169"/>
      <c r="B79" s="161" t="s">
        <v>261</v>
      </c>
      <c r="C79" s="107" t="s">
        <v>0</v>
      </c>
      <c r="D79" s="146">
        <v>1</v>
      </c>
      <c r="E79" s="146">
        <f>E77*D79</f>
        <v>2</v>
      </c>
      <c r="F79" s="146"/>
      <c r="G79" s="146">
        <f>F79*E79</f>
        <v>0</v>
      </c>
      <c r="H79" s="146"/>
      <c r="I79" s="146"/>
      <c r="J79" s="146"/>
      <c r="K79" s="146"/>
      <c r="L79" s="146">
        <f>G79</f>
        <v>0</v>
      </c>
    </row>
    <row r="80" spans="1:12" ht="30" customHeight="1">
      <c r="A80" s="116">
        <v>17</v>
      </c>
      <c r="B80" s="164" t="s">
        <v>471</v>
      </c>
      <c r="C80" s="165" t="s">
        <v>121</v>
      </c>
      <c r="D80" s="167"/>
      <c r="E80" s="167">
        <v>5.6</v>
      </c>
      <c r="F80" s="146"/>
      <c r="G80" s="146"/>
      <c r="H80" s="146"/>
      <c r="I80" s="146"/>
      <c r="J80" s="146"/>
      <c r="K80" s="146"/>
      <c r="L80" s="146"/>
    </row>
    <row r="81" spans="1:12" ht="15" customHeight="1">
      <c r="A81" s="169"/>
      <c r="B81" s="153" t="s">
        <v>144</v>
      </c>
      <c r="C81" s="110" t="s">
        <v>0</v>
      </c>
      <c r="D81" s="58">
        <v>1</v>
      </c>
      <c r="E81" s="58">
        <f>E80*D81</f>
        <v>5.6</v>
      </c>
      <c r="F81" s="58"/>
      <c r="G81" s="58"/>
      <c r="H81" s="58"/>
      <c r="I81" s="58">
        <f>H81*E81</f>
        <v>0</v>
      </c>
      <c r="J81" s="58"/>
      <c r="K81" s="58"/>
      <c r="L81" s="58">
        <f>I81+G81</f>
        <v>0</v>
      </c>
    </row>
    <row r="82" spans="1:12" ht="15" customHeight="1">
      <c r="A82" s="169"/>
      <c r="B82" s="152" t="s">
        <v>438</v>
      </c>
      <c r="C82" s="110" t="s">
        <v>133</v>
      </c>
      <c r="D82" s="58">
        <v>0.15</v>
      </c>
      <c r="E82" s="58">
        <f>E80*D82</f>
        <v>0.84</v>
      </c>
      <c r="F82" s="58"/>
      <c r="G82" s="58">
        <f>F82*E82</f>
        <v>0</v>
      </c>
      <c r="H82" s="58"/>
      <c r="I82" s="58"/>
      <c r="J82" s="58"/>
      <c r="K82" s="58"/>
      <c r="L82" s="58">
        <f>K82+I82+G82</f>
        <v>0</v>
      </c>
    </row>
    <row r="83" spans="1:12" ht="15" customHeight="1">
      <c r="A83" s="169"/>
      <c r="B83" s="153" t="s">
        <v>169</v>
      </c>
      <c r="C83" s="144" t="s">
        <v>128</v>
      </c>
      <c r="D83" s="144"/>
      <c r="E83" s="143">
        <v>0.04</v>
      </c>
      <c r="F83" s="143"/>
      <c r="G83" s="143">
        <f>F83*E83</f>
        <v>0</v>
      </c>
      <c r="H83" s="143"/>
      <c r="I83" s="143"/>
      <c r="J83" s="143"/>
      <c r="K83" s="143"/>
      <c r="L83" s="58">
        <f>K83+I83+G83</f>
        <v>0</v>
      </c>
    </row>
    <row r="84" spans="1:12" ht="15" customHeight="1">
      <c r="A84" s="169"/>
      <c r="B84" s="156" t="s">
        <v>123</v>
      </c>
      <c r="C84" s="116" t="s">
        <v>0</v>
      </c>
      <c r="D84" s="162">
        <v>1.31</v>
      </c>
      <c r="E84" s="162">
        <f>E80*D84</f>
        <v>7.335999999999999</v>
      </c>
      <c r="F84" s="58"/>
      <c r="G84" s="58">
        <f>F84*E84</f>
        <v>0</v>
      </c>
      <c r="H84" s="58"/>
      <c r="I84" s="58"/>
      <c r="J84" s="58"/>
      <c r="K84" s="58"/>
      <c r="L84" s="58">
        <f>K84+I84+G84</f>
        <v>0</v>
      </c>
    </row>
    <row r="85" spans="1:12" ht="27.75" customHeight="1">
      <c r="A85" s="168">
        <v>18</v>
      </c>
      <c r="B85" s="439" t="s">
        <v>472</v>
      </c>
      <c r="C85" s="165" t="s">
        <v>121</v>
      </c>
      <c r="D85" s="167"/>
      <c r="E85" s="167">
        <v>5.6</v>
      </c>
      <c r="F85" s="162"/>
      <c r="G85" s="162"/>
      <c r="H85" s="162"/>
      <c r="I85" s="162"/>
      <c r="J85" s="162"/>
      <c r="K85" s="162"/>
      <c r="L85" s="162"/>
    </row>
    <row r="86" spans="1:12" ht="15" customHeight="1">
      <c r="A86" s="169"/>
      <c r="B86" s="141" t="s">
        <v>144</v>
      </c>
      <c r="C86" s="107" t="s">
        <v>0</v>
      </c>
      <c r="D86" s="146">
        <v>1</v>
      </c>
      <c r="E86" s="146">
        <f>E85*D86</f>
        <v>5.6</v>
      </c>
      <c r="F86" s="143"/>
      <c r="G86" s="143"/>
      <c r="H86" s="143"/>
      <c r="I86" s="143">
        <f>H86*E86</f>
        <v>0</v>
      </c>
      <c r="J86" s="143"/>
      <c r="K86" s="143"/>
      <c r="L86" s="143">
        <f>K86+I86+G86</f>
        <v>0</v>
      </c>
    </row>
    <row r="87" spans="1:12" ht="15" customHeight="1">
      <c r="A87" s="169"/>
      <c r="B87" s="160" t="s">
        <v>184</v>
      </c>
      <c r="C87" s="110" t="s">
        <v>151</v>
      </c>
      <c r="D87" s="143">
        <v>7.9</v>
      </c>
      <c r="E87" s="143">
        <f>E85*D87</f>
        <v>44.24</v>
      </c>
      <c r="F87" s="143"/>
      <c r="G87" s="143">
        <f>F87*E87</f>
        <v>0</v>
      </c>
      <c r="H87" s="143"/>
      <c r="I87" s="143"/>
      <c r="J87" s="143"/>
      <c r="K87" s="143"/>
      <c r="L87" s="58">
        <f>K87+I87+G87</f>
        <v>0</v>
      </c>
    </row>
    <row r="88" spans="1:12" ht="15" customHeight="1">
      <c r="A88" s="169"/>
      <c r="B88" s="161" t="s">
        <v>257</v>
      </c>
      <c r="C88" s="116" t="s">
        <v>121</v>
      </c>
      <c r="D88" s="162">
        <v>1.02</v>
      </c>
      <c r="E88" s="162">
        <f>E85*D88</f>
        <v>5.712</v>
      </c>
      <c r="F88" s="162"/>
      <c r="G88" s="162">
        <f>F88*E88</f>
        <v>0</v>
      </c>
      <c r="H88" s="162"/>
      <c r="I88" s="162"/>
      <c r="J88" s="162"/>
      <c r="K88" s="162"/>
      <c r="L88" s="162">
        <f>K88+I88+G88</f>
        <v>0</v>
      </c>
    </row>
    <row r="89" spans="1:12" ht="15" customHeight="1">
      <c r="A89" s="169"/>
      <c r="B89" s="161" t="s">
        <v>123</v>
      </c>
      <c r="C89" s="107" t="s">
        <v>0</v>
      </c>
      <c r="D89" s="146">
        <v>0.16</v>
      </c>
      <c r="E89" s="146">
        <f>E85*D89</f>
        <v>0.8959999999999999</v>
      </c>
      <c r="F89" s="146"/>
      <c r="G89" s="146">
        <f>F89*E89</f>
        <v>0</v>
      </c>
      <c r="H89" s="146"/>
      <c r="I89" s="146"/>
      <c r="J89" s="146"/>
      <c r="K89" s="146"/>
      <c r="L89" s="162">
        <f>K89+I89+G89</f>
        <v>0</v>
      </c>
    </row>
    <row r="90" spans="1:12" ht="13.5">
      <c r="A90" s="170"/>
      <c r="B90" s="90" t="s">
        <v>5</v>
      </c>
      <c r="C90" s="85"/>
      <c r="D90" s="86"/>
      <c r="E90" s="87"/>
      <c r="F90" s="87"/>
      <c r="G90" s="91">
        <f>SUM(G14:G89)</f>
        <v>0</v>
      </c>
      <c r="H90" s="87"/>
      <c r="I90" s="87"/>
      <c r="J90" s="87"/>
      <c r="K90" s="87"/>
      <c r="L90" s="91">
        <f>SUM(L14:L89)</f>
        <v>0</v>
      </c>
    </row>
    <row r="91" spans="1:12" ht="13.5">
      <c r="A91" s="92"/>
      <c r="B91" s="194" t="s">
        <v>129</v>
      </c>
      <c r="C91" s="94">
        <v>0.05</v>
      </c>
      <c r="D91" s="59"/>
      <c r="E91" s="60"/>
      <c r="F91" s="61"/>
      <c r="G91" s="61"/>
      <c r="H91" s="61"/>
      <c r="I91" s="61"/>
      <c r="J91" s="61"/>
      <c r="K91" s="61"/>
      <c r="L91" s="58">
        <f>G90*C91</f>
        <v>0</v>
      </c>
    </row>
    <row r="92" spans="1:12" ht="13.5">
      <c r="A92" s="92"/>
      <c r="B92" s="95" t="s">
        <v>5</v>
      </c>
      <c r="C92" s="94"/>
      <c r="D92" s="59"/>
      <c r="E92" s="60"/>
      <c r="F92" s="61"/>
      <c r="G92" s="61"/>
      <c r="H92" s="61"/>
      <c r="I92" s="61"/>
      <c r="J92" s="61"/>
      <c r="K92" s="61"/>
      <c r="L92" s="58">
        <f>L91+L90</f>
        <v>0</v>
      </c>
    </row>
    <row r="93" spans="1:12" ht="13.5">
      <c r="A93" s="63"/>
      <c r="B93" s="96" t="s">
        <v>130</v>
      </c>
      <c r="C93" s="62">
        <v>0.1</v>
      </c>
      <c r="D93" s="59"/>
      <c r="E93" s="60"/>
      <c r="F93" s="61"/>
      <c r="G93" s="61"/>
      <c r="H93" s="61"/>
      <c r="I93" s="61"/>
      <c r="J93" s="61"/>
      <c r="K93" s="61"/>
      <c r="L93" s="58">
        <f>L92*C93</f>
        <v>0</v>
      </c>
    </row>
    <row r="94" spans="1:12" ht="13.5">
      <c r="A94" s="63"/>
      <c r="B94" s="97" t="s">
        <v>122</v>
      </c>
      <c r="C94" s="62"/>
      <c r="D94" s="59"/>
      <c r="E94" s="60"/>
      <c r="F94" s="61"/>
      <c r="G94" s="61"/>
      <c r="H94" s="61"/>
      <c r="I94" s="61"/>
      <c r="J94" s="61"/>
      <c r="K94" s="61"/>
      <c r="L94" s="58">
        <f>L93+L92</f>
        <v>0</v>
      </c>
    </row>
    <row r="95" spans="1:12" ht="13.5">
      <c r="A95" s="98"/>
      <c r="B95" s="93" t="s">
        <v>131</v>
      </c>
      <c r="C95" s="94">
        <v>0.08</v>
      </c>
      <c r="D95" s="99"/>
      <c r="E95" s="100"/>
      <c r="F95" s="93"/>
      <c r="G95" s="91"/>
      <c r="H95" s="91"/>
      <c r="I95" s="91"/>
      <c r="J95" s="101"/>
      <c r="K95" s="101"/>
      <c r="L95" s="87">
        <f>L94*C95</f>
        <v>0</v>
      </c>
    </row>
    <row r="96" spans="2:12" ht="13.5">
      <c r="B96" s="95" t="s">
        <v>5</v>
      </c>
      <c r="C96" s="94"/>
      <c r="D96" s="99"/>
      <c r="E96" s="100"/>
      <c r="F96" s="93"/>
      <c r="G96" s="91"/>
      <c r="H96" s="91"/>
      <c r="I96" s="91"/>
      <c r="J96" s="101"/>
      <c r="K96" s="101"/>
      <c r="L96" s="87">
        <f>L95+L94</f>
        <v>0</v>
      </c>
    </row>
    <row r="97" spans="2:12" ht="13.5">
      <c r="B97" s="93" t="s">
        <v>120</v>
      </c>
      <c r="C97" s="94">
        <v>0.05</v>
      </c>
      <c r="D97" s="99"/>
      <c r="E97" s="100"/>
      <c r="F97" s="93"/>
      <c r="G97" s="91"/>
      <c r="H97" s="91"/>
      <c r="I97" s="91"/>
      <c r="J97" s="101"/>
      <c r="K97" s="101"/>
      <c r="L97" s="87">
        <f>L96*C97</f>
        <v>0</v>
      </c>
    </row>
    <row r="98" spans="2:12" ht="13.5">
      <c r="B98" s="95" t="s">
        <v>5</v>
      </c>
      <c r="C98" s="94"/>
      <c r="D98" s="99"/>
      <c r="E98" s="100"/>
      <c r="F98" s="93"/>
      <c r="G98" s="91"/>
      <c r="H98" s="91"/>
      <c r="I98" s="91"/>
      <c r="J98" s="101"/>
      <c r="K98" s="101"/>
      <c r="L98" s="87">
        <f>L97+L96</f>
        <v>0</v>
      </c>
    </row>
    <row r="99" spans="2:12" ht="13.5">
      <c r="B99" s="93" t="s">
        <v>132</v>
      </c>
      <c r="C99" s="94">
        <v>0.18</v>
      </c>
      <c r="D99" s="99"/>
      <c r="E99" s="100"/>
      <c r="F99" s="93"/>
      <c r="G99" s="91"/>
      <c r="H99" s="91"/>
      <c r="I99" s="91"/>
      <c r="J99" s="101"/>
      <c r="K99" s="101"/>
      <c r="L99" s="87">
        <f>L98*C99</f>
        <v>0</v>
      </c>
    </row>
    <row r="100" spans="2:12" ht="13.5">
      <c r="B100" s="95" t="s">
        <v>143</v>
      </c>
      <c r="C100" s="102"/>
      <c r="D100" s="102"/>
      <c r="E100" s="102"/>
      <c r="F100" s="102"/>
      <c r="G100" s="103"/>
      <c r="H100" s="103"/>
      <c r="I100" s="103"/>
      <c r="J100" s="103"/>
      <c r="K100" s="103"/>
      <c r="L100" s="104">
        <f>L99+L98</f>
        <v>0</v>
      </c>
    </row>
    <row r="101" ht="13.5">
      <c r="L101" s="106"/>
    </row>
    <row r="103" ht="13.5">
      <c r="L103" s="105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conditionalFormatting sqref="C51:D54">
    <cfRule type="cellIs" priority="8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3"/>
  <sheetViews>
    <sheetView zoomScalePageLayoutView="0" workbookViewId="0" topLeftCell="A10">
      <selection activeCell="J15" sqref="J15:J176"/>
    </sheetView>
  </sheetViews>
  <sheetFormatPr defaultColWidth="8.75390625" defaultRowHeight="12.75"/>
  <cols>
    <col min="1" max="1" width="4.25390625" style="65" customWidth="1"/>
    <col min="2" max="2" width="44.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9.875" style="65" customWidth="1"/>
    <col min="7" max="7" width="10.75390625" style="65" customWidth="1"/>
    <col min="8" max="8" width="8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416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22" t="s">
        <v>10</v>
      </c>
      <c r="B10" s="123"/>
      <c r="C10" s="70"/>
      <c r="D10" s="524" t="s">
        <v>2</v>
      </c>
      <c r="E10" s="525"/>
      <c r="F10" s="526" t="s">
        <v>3</v>
      </c>
      <c r="G10" s="527"/>
      <c r="H10" s="528" t="s">
        <v>4</v>
      </c>
      <c r="I10" s="529"/>
      <c r="J10" s="528" t="s">
        <v>126</v>
      </c>
      <c r="K10" s="529"/>
      <c r="L10" s="530" t="s">
        <v>146</v>
      </c>
    </row>
    <row r="11" spans="1:12" ht="72" customHeight="1">
      <c r="A11" s="52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31"/>
    </row>
    <row r="12" spans="1:12" ht="13.5">
      <c r="A12" s="75" t="s">
        <v>8</v>
      </c>
      <c r="B12" s="120">
        <v>2</v>
      </c>
      <c r="C12" s="122">
        <v>3</v>
      </c>
      <c r="D12" s="253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21" customHeight="1">
      <c r="A13" s="174"/>
      <c r="B13" s="540" t="s">
        <v>318</v>
      </c>
      <c r="C13" s="540"/>
      <c r="D13" s="540"/>
      <c r="E13" s="540"/>
      <c r="F13" s="361"/>
      <c r="G13" s="364"/>
      <c r="H13" s="365"/>
      <c r="I13" s="364"/>
      <c r="J13" s="364"/>
      <c r="K13" s="364"/>
      <c r="L13" s="366"/>
    </row>
    <row r="14" spans="1:12" ht="16.5" customHeight="1">
      <c r="A14" s="541">
        <v>1</v>
      </c>
      <c r="B14" s="157" t="s">
        <v>319</v>
      </c>
      <c r="C14" s="142" t="s">
        <v>121</v>
      </c>
      <c r="D14" s="322"/>
      <c r="E14" s="347">
        <v>126</v>
      </c>
      <c r="F14" s="316"/>
      <c r="G14" s="177"/>
      <c r="H14" s="195"/>
      <c r="I14" s="177"/>
      <c r="J14" s="177"/>
      <c r="K14" s="177"/>
      <c r="L14" s="315"/>
    </row>
    <row r="15" spans="1:12" ht="15" customHeight="1">
      <c r="A15" s="542"/>
      <c r="B15" s="252" t="s">
        <v>173</v>
      </c>
      <c r="C15" s="88" t="s">
        <v>0</v>
      </c>
      <c r="D15" s="108">
        <v>1</v>
      </c>
      <c r="E15" s="113">
        <f>E14*D15</f>
        <v>126</v>
      </c>
      <c r="F15" s="113"/>
      <c r="G15" s="113"/>
      <c r="H15" s="113"/>
      <c r="I15" s="113">
        <f>H15*E15</f>
        <v>0</v>
      </c>
      <c r="J15" s="113"/>
      <c r="K15" s="113"/>
      <c r="L15" s="113">
        <f>I15+G15</f>
        <v>0</v>
      </c>
    </row>
    <row r="16" spans="1:12" ht="15" customHeight="1">
      <c r="A16" s="542"/>
      <c r="B16" s="252" t="s">
        <v>179</v>
      </c>
      <c r="C16" s="88" t="s">
        <v>158</v>
      </c>
      <c r="D16" s="108"/>
      <c r="E16" s="113">
        <v>3</v>
      </c>
      <c r="F16" s="113"/>
      <c r="G16" s="113"/>
      <c r="H16" s="113"/>
      <c r="I16" s="113"/>
      <c r="J16" s="113"/>
      <c r="K16" s="113">
        <f>J16*E16</f>
        <v>0</v>
      </c>
      <c r="L16" s="113">
        <f>K16</f>
        <v>0</v>
      </c>
    </row>
    <row r="17" spans="1:12" ht="15" customHeight="1">
      <c r="A17" s="542"/>
      <c r="B17" s="348" t="s">
        <v>207</v>
      </c>
      <c r="C17" s="88" t="s">
        <v>135</v>
      </c>
      <c r="D17" s="108">
        <v>0.03</v>
      </c>
      <c r="E17" s="349">
        <f>E14*D17</f>
        <v>3.78</v>
      </c>
      <c r="F17" s="113"/>
      <c r="G17" s="113"/>
      <c r="H17" s="350"/>
      <c r="I17" s="113"/>
      <c r="J17" s="113"/>
      <c r="K17" s="113">
        <f>J17*E17</f>
        <v>0</v>
      </c>
      <c r="L17" s="113">
        <f>K17</f>
        <v>0</v>
      </c>
    </row>
    <row r="18" spans="1:12" ht="30" customHeight="1">
      <c r="A18" s="255"/>
      <c r="B18" s="155" t="s">
        <v>320</v>
      </c>
      <c r="C18" s="88" t="s">
        <v>134</v>
      </c>
      <c r="D18" s="108">
        <v>0.7</v>
      </c>
      <c r="E18" s="210">
        <f>E14*D18</f>
        <v>88.19999999999999</v>
      </c>
      <c r="F18" s="58"/>
      <c r="G18" s="58"/>
      <c r="H18" s="112"/>
      <c r="I18" s="58"/>
      <c r="J18" s="58"/>
      <c r="K18" s="58">
        <f>J18*E18</f>
        <v>0</v>
      </c>
      <c r="L18" s="58">
        <f>K18</f>
        <v>0</v>
      </c>
    </row>
    <row r="19" spans="1:12" ht="27">
      <c r="A19" s="115">
        <v>2</v>
      </c>
      <c r="B19" s="203" t="s">
        <v>233</v>
      </c>
      <c r="C19" s="56" t="s">
        <v>133</v>
      </c>
      <c r="D19" s="58"/>
      <c r="E19" s="57">
        <v>15.75</v>
      </c>
      <c r="F19" s="110"/>
      <c r="G19" s="58"/>
      <c r="H19" s="112"/>
      <c r="I19" s="58"/>
      <c r="J19" s="58"/>
      <c r="K19" s="58"/>
      <c r="L19" s="57"/>
    </row>
    <row r="20" spans="1:12" ht="13.5">
      <c r="A20" s="154"/>
      <c r="B20" s="367" t="s">
        <v>144</v>
      </c>
      <c r="C20" s="88" t="s">
        <v>0</v>
      </c>
      <c r="D20" s="58">
        <v>15</v>
      </c>
      <c r="E20" s="143">
        <f>E19*D20</f>
        <v>236.25</v>
      </c>
      <c r="F20" s="144"/>
      <c r="G20" s="143"/>
      <c r="H20" s="143"/>
      <c r="I20" s="143">
        <f>H20*E20</f>
        <v>0</v>
      </c>
      <c r="J20" s="143"/>
      <c r="K20" s="143"/>
      <c r="L20" s="143">
        <f>K20+I20+G20</f>
        <v>0</v>
      </c>
    </row>
    <row r="21" spans="1:12" ht="13.5">
      <c r="A21" s="154"/>
      <c r="B21" s="152" t="s">
        <v>159</v>
      </c>
      <c r="C21" s="110" t="s">
        <v>135</v>
      </c>
      <c r="D21" s="58">
        <v>0.1</v>
      </c>
      <c r="E21" s="58">
        <f>E19*D21</f>
        <v>1.5750000000000002</v>
      </c>
      <c r="F21" s="110"/>
      <c r="G21" s="58"/>
      <c r="H21" s="112"/>
      <c r="I21" s="58"/>
      <c r="J21" s="58"/>
      <c r="K21" s="58">
        <f>J21*E21</f>
        <v>0</v>
      </c>
      <c r="L21" s="143">
        <f>K21+I21+G21</f>
        <v>0</v>
      </c>
    </row>
    <row r="22" spans="1:12" ht="13.5">
      <c r="A22" s="154"/>
      <c r="B22" s="152" t="s">
        <v>242</v>
      </c>
      <c r="C22" s="110" t="s">
        <v>135</v>
      </c>
      <c r="D22" s="58">
        <v>0.3</v>
      </c>
      <c r="E22" s="196">
        <f>E19*D22</f>
        <v>4.725</v>
      </c>
      <c r="F22" s="368"/>
      <c r="G22" s="143"/>
      <c r="H22" s="314"/>
      <c r="I22" s="196"/>
      <c r="J22" s="196"/>
      <c r="K22" s="143">
        <f>J22*E22</f>
        <v>0</v>
      </c>
      <c r="L22" s="143">
        <f>K22+I22+G22</f>
        <v>0</v>
      </c>
    </row>
    <row r="23" spans="1:12" ht="13.5">
      <c r="A23" s="154"/>
      <c r="B23" s="152" t="s">
        <v>160</v>
      </c>
      <c r="C23" s="110" t="s">
        <v>133</v>
      </c>
      <c r="D23" s="110">
        <v>1.22</v>
      </c>
      <c r="E23" s="196">
        <f>E19*D23</f>
        <v>19.215</v>
      </c>
      <c r="F23" s="368"/>
      <c r="G23" s="143">
        <f>F23*E23</f>
        <v>0</v>
      </c>
      <c r="H23" s="314"/>
      <c r="I23" s="196"/>
      <c r="J23" s="196"/>
      <c r="K23" s="196"/>
      <c r="L23" s="143">
        <f>K23+I23+G23</f>
        <v>0</v>
      </c>
    </row>
    <row r="24" spans="1:12" ht="54">
      <c r="A24" s="115">
        <v>3</v>
      </c>
      <c r="B24" s="258" t="s">
        <v>447</v>
      </c>
      <c r="C24" s="165" t="s">
        <v>121</v>
      </c>
      <c r="D24" s="167"/>
      <c r="E24" s="167">
        <v>105</v>
      </c>
      <c r="F24" s="146"/>
      <c r="G24" s="146"/>
      <c r="H24" s="146"/>
      <c r="I24" s="146"/>
      <c r="J24" s="146"/>
      <c r="K24" s="146"/>
      <c r="L24" s="162"/>
    </row>
    <row r="25" spans="1:12" ht="13.5">
      <c r="A25" s="247"/>
      <c r="B25" s="367" t="s">
        <v>144</v>
      </c>
      <c r="C25" s="88" t="s">
        <v>0</v>
      </c>
      <c r="D25" s="58">
        <v>1</v>
      </c>
      <c r="E25" s="143">
        <f>E24*D25</f>
        <v>105</v>
      </c>
      <c r="F25" s="158"/>
      <c r="G25" s="143"/>
      <c r="H25" s="143"/>
      <c r="I25" s="143">
        <f>H25*E25</f>
        <v>0</v>
      </c>
      <c r="J25" s="143"/>
      <c r="K25" s="143"/>
      <c r="L25" s="143">
        <f>K25+I25+G25</f>
        <v>0</v>
      </c>
    </row>
    <row r="26" spans="1:12" ht="13.5">
      <c r="A26" s="247"/>
      <c r="B26" s="259" t="s">
        <v>230</v>
      </c>
      <c r="C26" s="107" t="s">
        <v>133</v>
      </c>
      <c r="D26" s="163">
        <v>0.15</v>
      </c>
      <c r="E26" s="146">
        <f>E24*D26</f>
        <v>15.75</v>
      </c>
      <c r="F26" s="58"/>
      <c r="G26" s="146">
        <f>F26*E26</f>
        <v>0</v>
      </c>
      <c r="H26" s="146"/>
      <c r="I26" s="146"/>
      <c r="J26" s="146"/>
      <c r="K26" s="146"/>
      <c r="L26" s="143">
        <f>K26+I26+G26</f>
        <v>0</v>
      </c>
    </row>
    <row r="27" spans="1:12" ht="13.5">
      <c r="A27" s="247"/>
      <c r="B27" s="152" t="s">
        <v>142</v>
      </c>
      <c r="C27" s="110" t="s">
        <v>0</v>
      </c>
      <c r="D27" s="110"/>
      <c r="E27" s="58">
        <f>E26</f>
        <v>15.75</v>
      </c>
      <c r="F27" s="58"/>
      <c r="G27" s="146"/>
      <c r="H27" s="58"/>
      <c r="I27" s="58"/>
      <c r="J27" s="58"/>
      <c r="K27" s="58">
        <f>J27*E27</f>
        <v>0</v>
      </c>
      <c r="L27" s="143">
        <f>K27+I27+G27</f>
        <v>0</v>
      </c>
    </row>
    <row r="28" spans="1:12" ht="13.5">
      <c r="A28" s="247"/>
      <c r="B28" s="259" t="s">
        <v>262</v>
      </c>
      <c r="C28" s="107" t="s">
        <v>128</v>
      </c>
      <c r="D28" s="163"/>
      <c r="E28" s="146">
        <v>1.03</v>
      </c>
      <c r="F28" s="143"/>
      <c r="G28" s="146">
        <f>F28*E28</f>
        <v>0</v>
      </c>
      <c r="H28" s="146"/>
      <c r="I28" s="146"/>
      <c r="J28" s="146"/>
      <c r="K28" s="146"/>
      <c r="L28" s="143">
        <f>K28+I28+G28</f>
        <v>0</v>
      </c>
    </row>
    <row r="29" spans="1:12" ht="13.5">
      <c r="A29" s="247"/>
      <c r="B29" s="152" t="s">
        <v>123</v>
      </c>
      <c r="C29" s="110" t="s">
        <v>0</v>
      </c>
      <c r="D29" s="58">
        <v>0.1</v>
      </c>
      <c r="E29" s="58">
        <f>E24*D29</f>
        <v>10.5</v>
      </c>
      <c r="F29" s="58"/>
      <c r="G29" s="58">
        <f>F29*E29</f>
        <v>0</v>
      </c>
      <c r="H29" s="58"/>
      <c r="I29" s="58"/>
      <c r="J29" s="58"/>
      <c r="K29" s="58"/>
      <c r="L29" s="58">
        <f>K29+I29+G29</f>
        <v>0</v>
      </c>
    </row>
    <row r="30" spans="1:12" ht="16.5">
      <c r="A30" s="130"/>
      <c r="B30" s="533" t="s">
        <v>446</v>
      </c>
      <c r="C30" s="533"/>
      <c r="D30" s="533"/>
      <c r="E30" s="533"/>
      <c r="F30" s="272"/>
      <c r="G30" s="149"/>
      <c r="H30" s="150"/>
      <c r="I30" s="149"/>
      <c r="J30" s="149"/>
      <c r="K30" s="149"/>
      <c r="L30" s="151"/>
    </row>
    <row r="31" spans="1:12" ht="27">
      <c r="A31" s="311">
        <v>1</v>
      </c>
      <c r="B31" s="89" t="s">
        <v>321</v>
      </c>
      <c r="C31" s="117" t="s">
        <v>121</v>
      </c>
      <c r="D31" s="104"/>
      <c r="E31" s="57">
        <v>420</v>
      </c>
      <c r="F31" s="58"/>
      <c r="G31" s="58"/>
      <c r="H31" s="112"/>
      <c r="I31" s="58"/>
      <c r="J31" s="58"/>
      <c r="K31" s="58"/>
      <c r="L31" s="58"/>
    </row>
    <row r="32" spans="1:12" ht="13.5">
      <c r="A32" s="313"/>
      <c r="B32" s="348" t="s">
        <v>207</v>
      </c>
      <c r="C32" s="88" t="s">
        <v>135</v>
      </c>
      <c r="D32" s="108">
        <v>0.02</v>
      </c>
      <c r="E32" s="349">
        <f>E31*D32</f>
        <v>8.4</v>
      </c>
      <c r="F32" s="113"/>
      <c r="G32" s="113"/>
      <c r="H32" s="350"/>
      <c r="I32" s="113"/>
      <c r="J32" s="113"/>
      <c r="K32" s="113">
        <f>J32*E32</f>
        <v>0</v>
      </c>
      <c r="L32" s="113">
        <f>K32</f>
        <v>0</v>
      </c>
    </row>
    <row r="33" spans="1:12" ht="27">
      <c r="A33" s="313"/>
      <c r="B33" s="155" t="s">
        <v>320</v>
      </c>
      <c r="C33" s="88" t="s">
        <v>134</v>
      </c>
      <c r="D33" s="108">
        <v>0.14</v>
      </c>
      <c r="E33" s="210">
        <f>E31*D33</f>
        <v>58.800000000000004</v>
      </c>
      <c r="F33" s="58"/>
      <c r="G33" s="58"/>
      <c r="H33" s="112"/>
      <c r="I33" s="58"/>
      <c r="J33" s="58"/>
      <c r="K33" s="58">
        <f>J33*E33</f>
        <v>0</v>
      </c>
      <c r="L33" s="58">
        <f>K33</f>
        <v>0</v>
      </c>
    </row>
    <row r="34" spans="1:12" ht="27">
      <c r="A34" s="115">
        <v>2</v>
      </c>
      <c r="B34" s="203" t="s">
        <v>448</v>
      </c>
      <c r="C34" s="56" t="s">
        <v>133</v>
      </c>
      <c r="D34" s="58"/>
      <c r="E34" s="57">
        <v>42</v>
      </c>
      <c r="F34" s="110"/>
      <c r="G34" s="58"/>
      <c r="H34" s="112"/>
      <c r="I34" s="58"/>
      <c r="J34" s="58"/>
      <c r="K34" s="58"/>
      <c r="L34" s="57"/>
    </row>
    <row r="35" spans="1:12" ht="13.5">
      <c r="A35" s="154"/>
      <c r="B35" s="152" t="s">
        <v>159</v>
      </c>
      <c r="C35" s="110" t="s">
        <v>135</v>
      </c>
      <c r="D35" s="58">
        <v>0.1</v>
      </c>
      <c r="E35" s="58">
        <f>E34*D35</f>
        <v>4.2</v>
      </c>
      <c r="F35" s="110"/>
      <c r="G35" s="58"/>
      <c r="H35" s="112"/>
      <c r="I35" s="58"/>
      <c r="J35" s="58"/>
      <c r="K35" s="58">
        <f>J35*E35</f>
        <v>0</v>
      </c>
      <c r="L35" s="143">
        <f>K35+I35+G35</f>
        <v>0</v>
      </c>
    </row>
    <row r="36" spans="1:12" ht="13.5">
      <c r="A36" s="154"/>
      <c r="B36" s="152" t="s">
        <v>242</v>
      </c>
      <c r="C36" s="110" t="s">
        <v>135</v>
      </c>
      <c r="D36" s="58">
        <v>0.3</v>
      </c>
      <c r="E36" s="196">
        <f>E34*D36</f>
        <v>12.6</v>
      </c>
      <c r="F36" s="368"/>
      <c r="G36" s="143"/>
      <c r="H36" s="314"/>
      <c r="I36" s="196"/>
      <c r="J36" s="196"/>
      <c r="K36" s="143">
        <f>J36*E36</f>
        <v>0</v>
      </c>
      <c r="L36" s="143">
        <f>K36+I36+G36</f>
        <v>0</v>
      </c>
    </row>
    <row r="37" spans="1:12" ht="13.5">
      <c r="A37" s="154"/>
      <c r="B37" s="152" t="s">
        <v>160</v>
      </c>
      <c r="C37" s="110" t="s">
        <v>133</v>
      </c>
      <c r="D37" s="110">
        <v>1.22</v>
      </c>
      <c r="E37" s="196">
        <f>E34*D37</f>
        <v>51.24</v>
      </c>
      <c r="F37" s="368"/>
      <c r="G37" s="143">
        <f>F37*E37</f>
        <v>0</v>
      </c>
      <c r="H37" s="314"/>
      <c r="I37" s="196"/>
      <c r="J37" s="196"/>
      <c r="K37" s="196"/>
      <c r="L37" s="143">
        <f>K37+I37+G37</f>
        <v>0</v>
      </c>
    </row>
    <row r="38" spans="1:12" ht="27">
      <c r="A38" s="320">
        <v>3</v>
      </c>
      <c r="B38" s="428" t="s">
        <v>285</v>
      </c>
      <c r="C38" s="142" t="s">
        <v>121</v>
      </c>
      <c r="D38" s="315"/>
      <c r="E38" s="315">
        <v>420</v>
      </c>
      <c r="F38" s="317"/>
      <c r="G38" s="318"/>
      <c r="H38" s="319"/>
      <c r="I38" s="318"/>
      <c r="J38" s="318"/>
      <c r="K38" s="318"/>
      <c r="L38" s="318"/>
    </row>
    <row r="39" spans="1:12" ht="13.5">
      <c r="A39" s="313"/>
      <c r="B39" s="302" t="s">
        <v>173</v>
      </c>
      <c r="C39" s="88" t="s">
        <v>0</v>
      </c>
      <c r="D39" s="58">
        <v>1</v>
      </c>
      <c r="E39" s="143">
        <f>E38*D39</f>
        <v>420</v>
      </c>
      <c r="F39" s="144"/>
      <c r="G39" s="143"/>
      <c r="H39" s="143"/>
      <c r="I39" s="143">
        <f>H39*E39</f>
        <v>0</v>
      </c>
      <c r="J39" s="143"/>
      <c r="K39" s="143"/>
      <c r="L39" s="143">
        <f>K39+I39+G39</f>
        <v>0</v>
      </c>
    </row>
    <row r="40" spans="1:12" ht="13.5">
      <c r="A40" s="313"/>
      <c r="B40" s="175" t="s">
        <v>282</v>
      </c>
      <c r="C40" s="110" t="s">
        <v>135</v>
      </c>
      <c r="D40" s="58">
        <v>0.1</v>
      </c>
      <c r="E40" s="143">
        <f>E38*D40</f>
        <v>42</v>
      </c>
      <c r="F40" s="144"/>
      <c r="G40" s="143"/>
      <c r="H40" s="158"/>
      <c r="I40" s="143"/>
      <c r="J40" s="196"/>
      <c r="K40" s="58">
        <f>J40*E40</f>
        <v>0</v>
      </c>
      <c r="L40" s="143">
        <f>K40+I40+G40</f>
        <v>0</v>
      </c>
    </row>
    <row r="41" spans="1:12" ht="13.5">
      <c r="A41" s="313"/>
      <c r="B41" s="175" t="s">
        <v>286</v>
      </c>
      <c r="C41" s="110" t="s">
        <v>283</v>
      </c>
      <c r="D41" s="110">
        <v>0.098</v>
      </c>
      <c r="E41" s="143">
        <f>E38*D41</f>
        <v>41.160000000000004</v>
      </c>
      <c r="F41" s="144"/>
      <c r="G41" s="143">
        <f>F41*E41</f>
        <v>0</v>
      </c>
      <c r="H41" s="158"/>
      <c r="I41" s="143"/>
      <c r="J41" s="143"/>
      <c r="K41" s="143"/>
      <c r="L41" s="143">
        <f>K41+I41+G41</f>
        <v>0</v>
      </c>
    </row>
    <row r="42" spans="1:12" ht="13.5">
      <c r="A42" s="312"/>
      <c r="B42" s="175" t="s">
        <v>284</v>
      </c>
      <c r="C42" s="110" t="s">
        <v>0</v>
      </c>
      <c r="D42" s="58">
        <v>0.02</v>
      </c>
      <c r="E42" s="58">
        <f>E38*D42</f>
        <v>8.4</v>
      </c>
      <c r="F42" s="110"/>
      <c r="G42" s="143">
        <f>F42*E42</f>
        <v>0</v>
      </c>
      <c r="H42" s="158"/>
      <c r="I42" s="143"/>
      <c r="J42" s="143"/>
      <c r="K42" s="143"/>
      <c r="L42" s="143">
        <f>K42+I42+G42</f>
        <v>0</v>
      </c>
    </row>
    <row r="43" spans="1:12" ht="15.75">
      <c r="A43" s="130"/>
      <c r="B43" s="537" t="s">
        <v>279</v>
      </c>
      <c r="C43" s="537"/>
      <c r="D43" s="537"/>
      <c r="E43" s="537"/>
      <c r="F43" s="272"/>
      <c r="G43" s="149"/>
      <c r="H43" s="150"/>
      <c r="I43" s="149"/>
      <c r="J43" s="149"/>
      <c r="K43" s="149"/>
      <c r="L43" s="151"/>
    </row>
    <row r="44" spans="1:12" ht="27">
      <c r="A44" s="369">
        <v>1</v>
      </c>
      <c r="B44" s="370" t="s">
        <v>322</v>
      </c>
      <c r="C44" s="371" t="s">
        <v>136</v>
      </c>
      <c r="D44" s="372"/>
      <c r="E44" s="347">
        <v>5.3</v>
      </c>
      <c r="F44" s="373"/>
      <c r="G44" s="374"/>
      <c r="H44" s="375"/>
      <c r="I44" s="374"/>
      <c r="J44" s="374"/>
      <c r="K44" s="374"/>
      <c r="L44" s="312"/>
    </row>
    <row r="45" spans="1:12" ht="13.5">
      <c r="A45" s="369"/>
      <c r="B45" s="252" t="s">
        <v>173</v>
      </c>
      <c r="C45" s="126" t="s">
        <v>0</v>
      </c>
      <c r="D45" s="162">
        <v>1</v>
      </c>
      <c r="E45" s="146">
        <f>E44*D45</f>
        <v>5.3</v>
      </c>
      <c r="F45" s="143"/>
      <c r="G45" s="143"/>
      <c r="H45" s="143"/>
      <c r="I45" s="143">
        <f>H45*E45</f>
        <v>0</v>
      </c>
      <c r="J45" s="143"/>
      <c r="K45" s="143"/>
      <c r="L45" s="143">
        <f>K45+I45+G45</f>
        <v>0</v>
      </c>
    </row>
    <row r="46" spans="1:12" ht="27">
      <c r="A46" s="351">
        <v>2</v>
      </c>
      <c r="B46" s="258" t="s">
        <v>276</v>
      </c>
      <c r="C46" s="165" t="s">
        <v>133</v>
      </c>
      <c r="D46" s="167"/>
      <c r="E46" s="167">
        <v>2.12</v>
      </c>
      <c r="F46" s="116"/>
      <c r="G46" s="162"/>
      <c r="H46" s="162"/>
      <c r="I46" s="162"/>
      <c r="J46" s="162"/>
      <c r="K46" s="162"/>
      <c r="L46" s="162"/>
    </row>
    <row r="47" spans="1:12" ht="13.5">
      <c r="A47" s="310"/>
      <c r="B47" s="252" t="s">
        <v>173</v>
      </c>
      <c r="C47" s="88" t="s">
        <v>0</v>
      </c>
      <c r="D47" s="144">
        <v>1</v>
      </c>
      <c r="E47" s="143">
        <f>E46*D47</f>
        <v>2.12</v>
      </c>
      <c r="F47" s="143"/>
      <c r="G47" s="143"/>
      <c r="H47" s="143"/>
      <c r="I47" s="143">
        <f>H47*E47</f>
        <v>0</v>
      </c>
      <c r="J47" s="143"/>
      <c r="K47" s="143"/>
      <c r="L47" s="58">
        <f aca="true" t="shared" si="0" ref="L47:L62">K47+I47+G47</f>
        <v>0</v>
      </c>
    </row>
    <row r="48" spans="1:12" ht="13.5">
      <c r="A48" s="310"/>
      <c r="B48" s="155" t="s">
        <v>140</v>
      </c>
      <c r="C48" s="110" t="s">
        <v>133</v>
      </c>
      <c r="D48" s="108">
        <v>1.02</v>
      </c>
      <c r="E48" s="58">
        <f>E46*D48</f>
        <v>2.1624000000000003</v>
      </c>
      <c r="F48" s="58"/>
      <c r="G48" s="58">
        <f>F48*E48</f>
        <v>0</v>
      </c>
      <c r="H48" s="58"/>
      <c r="I48" s="58"/>
      <c r="J48" s="58"/>
      <c r="K48" s="58"/>
      <c r="L48" s="58">
        <f t="shared" si="0"/>
        <v>0</v>
      </c>
    </row>
    <row r="49" spans="1:12" ht="13.5">
      <c r="A49" s="310"/>
      <c r="B49" s="152" t="s">
        <v>138</v>
      </c>
      <c r="C49" s="144" t="s">
        <v>121</v>
      </c>
      <c r="D49" s="108">
        <v>2.64</v>
      </c>
      <c r="E49" s="143">
        <f>E46*D49</f>
        <v>5.596800000000001</v>
      </c>
      <c r="F49" s="143"/>
      <c r="G49" s="58">
        <f>F49*E49</f>
        <v>0</v>
      </c>
      <c r="H49" s="143"/>
      <c r="I49" s="143"/>
      <c r="J49" s="143"/>
      <c r="K49" s="143"/>
      <c r="L49" s="58">
        <f t="shared" si="0"/>
        <v>0</v>
      </c>
    </row>
    <row r="50" spans="1:12" ht="13.5">
      <c r="A50" s="310"/>
      <c r="B50" s="152" t="s">
        <v>139</v>
      </c>
      <c r="C50" s="144" t="s">
        <v>133</v>
      </c>
      <c r="D50" s="108">
        <v>0.08</v>
      </c>
      <c r="E50" s="143">
        <f>E46*D50</f>
        <v>0.1696</v>
      </c>
      <c r="F50" s="143"/>
      <c r="G50" s="58">
        <f>F50*E50</f>
        <v>0</v>
      </c>
      <c r="H50" s="143"/>
      <c r="I50" s="143"/>
      <c r="J50" s="143"/>
      <c r="K50" s="143"/>
      <c r="L50" s="58">
        <f t="shared" si="0"/>
        <v>0</v>
      </c>
    </row>
    <row r="51" spans="1:12" ht="13.5">
      <c r="A51" s="310"/>
      <c r="B51" s="153" t="s">
        <v>275</v>
      </c>
      <c r="C51" s="144" t="s">
        <v>128</v>
      </c>
      <c r="D51" s="144"/>
      <c r="E51" s="143">
        <v>0.1</v>
      </c>
      <c r="F51" s="143"/>
      <c r="G51" s="143">
        <f>F51*E51</f>
        <v>0</v>
      </c>
      <c r="H51" s="143"/>
      <c r="I51" s="143"/>
      <c r="J51" s="143"/>
      <c r="K51" s="143"/>
      <c r="L51" s="58">
        <f t="shared" si="0"/>
        <v>0</v>
      </c>
    </row>
    <row r="52" spans="1:12" ht="13.5">
      <c r="A52" s="310"/>
      <c r="B52" s="156" t="s">
        <v>123</v>
      </c>
      <c r="C52" s="116" t="s">
        <v>0</v>
      </c>
      <c r="D52" s="162">
        <v>0.93</v>
      </c>
      <c r="E52" s="162">
        <f>E46*D52</f>
        <v>1.9716000000000002</v>
      </c>
      <c r="F52" s="162"/>
      <c r="G52" s="162">
        <f>F52*E52</f>
        <v>0</v>
      </c>
      <c r="H52" s="58"/>
      <c r="I52" s="58"/>
      <c r="J52" s="58"/>
      <c r="K52" s="58"/>
      <c r="L52" s="58">
        <f t="shared" si="0"/>
        <v>0</v>
      </c>
    </row>
    <row r="53" spans="1:12" ht="40.5">
      <c r="A53" s="351">
        <v>3</v>
      </c>
      <c r="B53" s="258" t="s">
        <v>280</v>
      </c>
      <c r="C53" s="165" t="s">
        <v>124</v>
      </c>
      <c r="D53" s="167"/>
      <c r="E53" s="167">
        <v>13</v>
      </c>
      <c r="F53" s="165"/>
      <c r="G53" s="167"/>
      <c r="H53" s="162"/>
      <c r="I53" s="162"/>
      <c r="J53" s="162"/>
      <c r="K53" s="162"/>
      <c r="L53" s="58"/>
    </row>
    <row r="54" spans="1:12" ht="13.5">
      <c r="A54" s="310"/>
      <c r="B54" s="252" t="s">
        <v>173</v>
      </c>
      <c r="C54" s="88" t="s">
        <v>0</v>
      </c>
      <c r="D54" s="144">
        <v>1</v>
      </c>
      <c r="E54" s="143">
        <f>E53*D54</f>
        <v>13</v>
      </c>
      <c r="F54" s="143"/>
      <c r="G54" s="143"/>
      <c r="H54" s="143"/>
      <c r="I54" s="143">
        <f>H54*E54</f>
        <v>0</v>
      </c>
      <c r="J54" s="143"/>
      <c r="K54" s="143"/>
      <c r="L54" s="58">
        <f t="shared" si="0"/>
        <v>0</v>
      </c>
    </row>
    <row r="55" spans="1:12" ht="13.5">
      <c r="A55" s="310"/>
      <c r="B55" s="155" t="s">
        <v>277</v>
      </c>
      <c r="C55" s="110" t="s">
        <v>121</v>
      </c>
      <c r="D55" s="108">
        <v>0.25</v>
      </c>
      <c r="E55" s="58">
        <f>E53*D55</f>
        <v>3.25</v>
      </c>
      <c r="F55" s="58"/>
      <c r="G55" s="58">
        <f>F55*E55</f>
        <v>0</v>
      </c>
      <c r="H55" s="58"/>
      <c r="I55" s="58"/>
      <c r="J55" s="58"/>
      <c r="K55" s="58"/>
      <c r="L55" s="58">
        <f t="shared" si="0"/>
        <v>0</v>
      </c>
    </row>
    <row r="56" spans="1:12" ht="13.5">
      <c r="A56" s="310"/>
      <c r="B56" s="152" t="s">
        <v>278</v>
      </c>
      <c r="C56" s="144" t="s">
        <v>124</v>
      </c>
      <c r="D56" s="108">
        <v>1.05</v>
      </c>
      <c r="E56" s="143">
        <f>E53*D56</f>
        <v>13.65</v>
      </c>
      <c r="F56" s="143"/>
      <c r="G56" s="58">
        <f>F56*E56</f>
        <v>0</v>
      </c>
      <c r="H56" s="143"/>
      <c r="I56" s="143"/>
      <c r="J56" s="143"/>
      <c r="K56" s="143"/>
      <c r="L56" s="58">
        <f t="shared" si="0"/>
        <v>0</v>
      </c>
    </row>
    <row r="57" spans="1:12" ht="13.5">
      <c r="A57" s="310"/>
      <c r="B57" s="156" t="s">
        <v>123</v>
      </c>
      <c r="C57" s="116" t="s">
        <v>0</v>
      </c>
      <c r="D57" s="162">
        <v>25</v>
      </c>
      <c r="E57" s="162">
        <f>E52*D57</f>
        <v>49.290000000000006</v>
      </c>
      <c r="F57" s="162"/>
      <c r="G57" s="162">
        <f>F57*E57</f>
        <v>0</v>
      </c>
      <c r="H57" s="58"/>
      <c r="I57" s="58"/>
      <c r="J57" s="58"/>
      <c r="K57" s="58"/>
      <c r="L57" s="58">
        <f t="shared" si="0"/>
        <v>0</v>
      </c>
    </row>
    <row r="58" spans="1:12" ht="27">
      <c r="A58" s="351">
        <v>4</v>
      </c>
      <c r="B58" s="258" t="s">
        <v>281</v>
      </c>
      <c r="C58" s="165" t="s">
        <v>121</v>
      </c>
      <c r="D58" s="167"/>
      <c r="E58" s="167">
        <v>5.4</v>
      </c>
      <c r="F58" s="116"/>
      <c r="G58" s="162"/>
      <c r="H58" s="162"/>
      <c r="I58" s="162"/>
      <c r="J58" s="162"/>
      <c r="K58" s="162"/>
      <c r="L58" s="58"/>
    </row>
    <row r="59" spans="1:12" ht="13.5">
      <c r="A59" s="310"/>
      <c r="B59" s="252" t="s">
        <v>173</v>
      </c>
      <c r="C59" s="88" t="s">
        <v>0</v>
      </c>
      <c r="D59" s="144">
        <v>1</v>
      </c>
      <c r="E59" s="143">
        <f>E58*D59</f>
        <v>5.4</v>
      </c>
      <c r="F59" s="143"/>
      <c r="G59" s="143"/>
      <c r="H59" s="143"/>
      <c r="I59" s="143">
        <f>H59*E59</f>
        <v>0</v>
      </c>
      <c r="J59" s="143"/>
      <c r="K59" s="143"/>
      <c r="L59" s="58">
        <f t="shared" si="0"/>
        <v>0</v>
      </c>
    </row>
    <row r="60" spans="1:12" ht="13.5">
      <c r="A60" s="310"/>
      <c r="B60" s="155" t="s">
        <v>231</v>
      </c>
      <c r="C60" s="110" t="s">
        <v>121</v>
      </c>
      <c r="D60" s="108">
        <v>10</v>
      </c>
      <c r="E60" s="58">
        <f>E58*D60</f>
        <v>54</v>
      </c>
      <c r="F60" s="58"/>
      <c r="G60" s="58">
        <f>F60*E60</f>
        <v>0</v>
      </c>
      <c r="H60" s="58"/>
      <c r="I60" s="58"/>
      <c r="J60" s="58"/>
      <c r="K60" s="58"/>
      <c r="L60" s="58">
        <f t="shared" si="0"/>
        <v>0</v>
      </c>
    </row>
    <row r="61" spans="1:12" ht="27">
      <c r="A61" s="310"/>
      <c r="B61" s="152" t="s">
        <v>257</v>
      </c>
      <c r="C61" s="110" t="s">
        <v>121</v>
      </c>
      <c r="D61" s="108">
        <v>1.05</v>
      </c>
      <c r="E61" s="58">
        <f>E58*D61</f>
        <v>5.670000000000001</v>
      </c>
      <c r="F61" s="58"/>
      <c r="G61" s="58">
        <f>F61*E61</f>
        <v>0</v>
      </c>
      <c r="H61" s="58"/>
      <c r="I61" s="58"/>
      <c r="J61" s="58"/>
      <c r="K61" s="58"/>
      <c r="L61" s="58">
        <f t="shared" si="0"/>
        <v>0</v>
      </c>
    </row>
    <row r="62" spans="1:12" ht="13.5">
      <c r="A62" s="310"/>
      <c r="B62" s="156" t="s">
        <v>123</v>
      </c>
      <c r="C62" s="116" t="s">
        <v>0</v>
      </c>
      <c r="D62" s="162">
        <v>0.2</v>
      </c>
      <c r="E62" s="162">
        <f>E54*D62</f>
        <v>2.6</v>
      </c>
      <c r="F62" s="162"/>
      <c r="G62" s="162">
        <f>F62*E62</f>
        <v>0</v>
      </c>
      <c r="H62" s="162"/>
      <c r="I62" s="162"/>
      <c r="J62" s="162"/>
      <c r="K62" s="162"/>
      <c r="L62" s="162">
        <f t="shared" si="0"/>
        <v>0</v>
      </c>
    </row>
    <row r="63" spans="1:12" ht="13.5">
      <c r="A63" s="356">
        <v>9</v>
      </c>
      <c r="B63" s="357" t="s">
        <v>326</v>
      </c>
      <c r="C63" s="56" t="s">
        <v>124</v>
      </c>
      <c r="D63" s="57"/>
      <c r="E63" s="57">
        <v>15</v>
      </c>
      <c r="F63" s="58"/>
      <c r="G63" s="58"/>
      <c r="H63" s="58"/>
      <c r="I63" s="58"/>
      <c r="J63" s="58"/>
      <c r="K63" s="58"/>
      <c r="L63" s="58"/>
    </row>
    <row r="64" spans="1:12" ht="13.5">
      <c r="A64" s="355"/>
      <c r="B64" s="252" t="s">
        <v>173</v>
      </c>
      <c r="C64" s="275" t="s">
        <v>0</v>
      </c>
      <c r="D64" s="276">
        <v>1</v>
      </c>
      <c r="E64" s="276">
        <f>E63*D64</f>
        <v>15</v>
      </c>
      <c r="F64" s="276"/>
      <c r="G64" s="277"/>
      <c r="H64" s="276"/>
      <c r="I64" s="277">
        <f>H64*E64</f>
        <v>0</v>
      </c>
      <c r="J64" s="276"/>
      <c r="K64" s="276"/>
      <c r="L64" s="277">
        <f>K64+I64+G64</f>
        <v>0</v>
      </c>
    </row>
    <row r="65" spans="1:12" ht="13.5">
      <c r="A65" s="355"/>
      <c r="B65" s="321" t="s">
        <v>327</v>
      </c>
      <c r="C65" s="110" t="s">
        <v>124</v>
      </c>
      <c r="D65" s="58">
        <v>1</v>
      </c>
      <c r="E65" s="58">
        <f>E63*D65</f>
        <v>15</v>
      </c>
      <c r="F65" s="58"/>
      <c r="G65" s="58">
        <f>F65*E65</f>
        <v>0</v>
      </c>
      <c r="H65" s="58"/>
      <c r="I65" s="58"/>
      <c r="J65" s="58"/>
      <c r="K65" s="58"/>
      <c r="L65" s="58">
        <f>G65</f>
        <v>0</v>
      </c>
    </row>
    <row r="66" spans="1:12" ht="13.5">
      <c r="A66" s="355"/>
      <c r="B66" s="358" t="s">
        <v>274</v>
      </c>
      <c r="C66" s="116" t="s">
        <v>0</v>
      </c>
      <c r="D66" s="162"/>
      <c r="E66" s="162">
        <v>1</v>
      </c>
      <c r="F66" s="58"/>
      <c r="G66" s="58">
        <f>F66*E66</f>
        <v>0</v>
      </c>
      <c r="H66" s="58"/>
      <c r="I66" s="58"/>
      <c r="J66" s="58"/>
      <c r="K66" s="58"/>
      <c r="L66" s="58">
        <f>G66</f>
        <v>0</v>
      </c>
    </row>
    <row r="67" spans="1:12" ht="13.5">
      <c r="A67" s="354">
        <v>5</v>
      </c>
      <c r="B67" s="353" t="s">
        <v>323</v>
      </c>
      <c r="C67" s="56" t="s">
        <v>174</v>
      </c>
      <c r="D67" s="57"/>
      <c r="E67" s="57">
        <v>2</v>
      </c>
      <c r="F67" s="58"/>
      <c r="G67" s="58"/>
      <c r="H67" s="58"/>
      <c r="I67" s="58"/>
      <c r="J67" s="58"/>
      <c r="K67" s="58"/>
      <c r="L67" s="58"/>
    </row>
    <row r="68" spans="1:12" ht="13.5">
      <c r="A68" s="352"/>
      <c r="B68" s="252" t="s">
        <v>173</v>
      </c>
      <c r="C68" s="88" t="s">
        <v>0</v>
      </c>
      <c r="D68" s="144">
        <v>1</v>
      </c>
      <c r="E68" s="143">
        <f>E67*D68</f>
        <v>2</v>
      </c>
      <c r="F68" s="143"/>
      <c r="G68" s="143"/>
      <c r="H68" s="143"/>
      <c r="I68" s="143">
        <f>H68*E68</f>
        <v>0</v>
      </c>
      <c r="J68" s="143"/>
      <c r="K68" s="143"/>
      <c r="L68" s="58">
        <f>K68+I68+G68</f>
        <v>0</v>
      </c>
    </row>
    <row r="69" spans="1:12" ht="13.5">
      <c r="A69" s="352"/>
      <c r="B69" s="155" t="s">
        <v>324</v>
      </c>
      <c r="C69" s="110" t="s">
        <v>124</v>
      </c>
      <c r="D69" s="108"/>
      <c r="E69" s="58">
        <v>6</v>
      </c>
      <c r="F69" s="58"/>
      <c r="G69" s="58">
        <f>F69*E69</f>
        <v>0</v>
      </c>
      <c r="H69" s="58"/>
      <c r="I69" s="58"/>
      <c r="J69" s="58"/>
      <c r="K69" s="58"/>
      <c r="L69" s="58">
        <f>K69+I69+G69</f>
        <v>0</v>
      </c>
    </row>
    <row r="70" spans="1:12" ht="13.5">
      <c r="A70" s="352"/>
      <c r="B70" s="156" t="s">
        <v>274</v>
      </c>
      <c r="C70" s="116" t="s">
        <v>0</v>
      </c>
      <c r="D70" s="162"/>
      <c r="E70" s="162">
        <v>1</v>
      </c>
      <c r="F70" s="162"/>
      <c r="G70" s="162">
        <f>F70*E70</f>
        <v>0</v>
      </c>
      <c r="H70" s="162"/>
      <c r="I70" s="162"/>
      <c r="J70" s="162"/>
      <c r="K70" s="162"/>
      <c r="L70" s="162">
        <f>K70+I70+G70</f>
        <v>0</v>
      </c>
    </row>
    <row r="71" spans="1:12" ht="33" customHeight="1">
      <c r="A71" s="129"/>
      <c r="B71" s="536" t="s">
        <v>449</v>
      </c>
      <c r="C71" s="537"/>
      <c r="D71" s="537"/>
      <c r="E71" s="537"/>
      <c r="F71" s="272"/>
      <c r="G71" s="149"/>
      <c r="H71" s="150"/>
      <c r="I71" s="149"/>
      <c r="J71" s="149"/>
      <c r="K71" s="149"/>
      <c r="L71" s="151"/>
    </row>
    <row r="72" spans="1:12" ht="27">
      <c r="A72" s="107">
        <v>1</v>
      </c>
      <c r="B72" s="89" t="s">
        <v>435</v>
      </c>
      <c r="C72" s="56" t="s">
        <v>136</v>
      </c>
      <c r="D72" s="417"/>
      <c r="E72" s="418">
        <v>3</v>
      </c>
      <c r="F72" s="144"/>
      <c r="G72" s="143"/>
      <c r="H72" s="158"/>
      <c r="I72" s="143"/>
      <c r="J72" s="143"/>
      <c r="K72" s="143"/>
      <c r="L72" s="143"/>
    </row>
    <row r="73" spans="1:12" ht="13.5">
      <c r="A73" s="317"/>
      <c r="B73" s="252" t="s">
        <v>173</v>
      </c>
      <c r="C73" s="88" t="s">
        <v>0</v>
      </c>
      <c r="D73" s="144">
        <v>1</v>
      </c>
      <c r="E73" s="143">
        <f>E72*D73</f>
        <v>3</v>
      </c>
      <c r="F73" s="143"/>
      <c r="G73" s="143"/>
      <c r="H73" s="143"/>
      <c r="I73" s="143">
        <f>H73*E73</f>
        <v>0</v>
      </c>
      <c r="J73" s="143"/>
      <c r="K73" s="143"/>
      <c r="L73" s="143">
        <f>K73+I73+G73</f>
        <v>0</v>
      </c>
    </row>
    <row r="74" spans="1:12" ht="13.5">
      <c r="A74" s="317"/>
      <c r="B74" s="259" t="s">
        <v>317</v>
      </c>
      <c r="C74" s="116" t="s">
        <v>0</v>
      </c>
      <c r="D74" s="162">
        <v>1</v>
      </c>
      <c r="E74" s="162">
        <f>E72*D74</f>
        <v>3</v>
      </c>
      <c r="F74" s="116"/>
      <c r="G74" s="162">
        <f>F74*E74</f>
        <v>0</v>
      </c>
      <c r="H74" s="162"/>
      <c r="I74" s="162"/>
      <c r="J74" s="162"/>
      <c r="K74" s="162"/>
      <c r="L74" s="162">
        <f>G74</f>
        <v>0</v>
      </c>
    </row>
    <row r="75" spans="1:12" ht="27">
      <c r="A75" s="351">
        <v>2</v>
      </c>
      <c r="B75" s="258" t="s">
        <v>436</v>
      </c>
      <c r="C75" s="165" t="s">
        <v>136</v>
      </c>
      <c r="D75" s="165"/>
      <c r="E75" s="167">
        <v>3</v>
      </c>
      <c r="F75" s="116"/>
      <c r="G75" s="162"/>
      <c r="H75" s="162"/>
      <c r="I75" s="162"/>
      <c r="J75" s="162"/>
      <c r="K75" s="162"/>
      <c r="L75" s="162"/>
    </row>
    <row r="76" spans="1:12" ht="13.5">
      <c r="A76" s="310"/>
      <c r="B76" s="252" t="s">
        <v>173</v>
      </c>
      <c r="C76" s="88" t="s">
        <v>0</v>
      </c>
      <c r="D76" s="144">
        <v>1</v>
      </c>
      <c r="E76" s="143">
        <f>E75*D76</f>
        <v>3</v>
      </c>
      <c r="F76" s="143"/>
      <c r="G76" s="143"/>
      <c r="H76" s="143"/>
      <c r="I76" s="143">
        <f>H76*E76</f>
        <v>0</v>
      </c>
      <c r="J76" s="143"/>
      <c r="K76" s="143"/>
      <c r="L76" s="143">
        <f>K76+I76+G76</f>
        <v>0</v>
      </c>
    </row>
    <row r="77" spans="1:12" ht="13.5">
      <c r="A77" s="310"/>
      <c r="B77" s="155" t="s">
        <v>336</v>
      </c>
      <c r="C77" s="110" t="s">
        <v>121</v>
      </c>
      <c r="D77" s="58">
        <v>9</v>
      </c>
      <c r="E77" s="58">
        <f>E75*D77</f>
        <v>27</v>
      </c>
      <c r="F77" s="58"/>
      <c r="G77" s="58">
        <f>F77*E77</f>
        <v>0</v>
      </c>
      <c r="H77" s="58"/>
      <c r="I77" s="58"/>
      <c r="J77" s="58"/>
      <c r="K77" s="58"/>
      <c r="L77" s="58">
        <f>G77</f>
        <v>0</v>
      </c>
    </row>
    <row r="78" spans="1:12" ht="13.5">
      <c r="A78" s="310"/>
      <c r="B78" s="155" t="s">
        <v>337</v>
      </c>
      <c r="C78" s="110" t="s">
        <v>124</v>
      </c>
      <c r="D78" s="58">
        <v>6</v>
      </c>
      <c r="E78" s="58">
        <f>E75*D78</f>
        <v>18</v>
      </c>
      <c r="F78" s="110"/>
      <c r="G78" s="58">
        <f>F78*E78</f>
        <v>0</v>
      </c>
      <c r="H78" s="58"/>
      <c r="I78" s="58"/>
      <c r="J78" s="58"/>
      <c r="K78" s="58"/>
      <c r="L78" s="58">
        <f>G78</f>
        <v>0</v>
      </c>
    </row>
    <row r="79" spans="1:12" ht="13.5">
      <c r="A79" s="310"/>
      <c r="B79" s="155" t="s">
        <v>338</v>
      </c>
      <c r="C79" s="110" t="s">
        <v>121</v>
      </c>
      <c r="D79" s="58">
        <v>2.25</v>
      </c>
      <c r="E79" s="58">
        <f>E75*D79</f>
        <v>6.75</v>
      </c>
      <c r="F79" s="110"/>
      <c r="G79" s="58">
        <f>F79*E79</f>
        <v>0</v>
      </c>
      <c r="H79" s="58"/>
      <c r="I79" s="58"/>
      <c r="J79" s="58"/>
      <c r="K79" s="58"/>
      <c r="L79" s="58">
        <f>G79</f>
        <v>0</v>
      </c>
    </row>
    <row r="80" spans="1:12" ht="13.5">
      <c r="A80" s="310"/>
      <c r="B80" s="259" t="s">
        <v>317</v>
      </c>
      <c r="C80" s="116" t="s">
        <v>0</v>
      </c>
      <c r="D80" s="162">
        <v>1</v>
      </c>
      <c r="E80" s="162">
        <f>E75*D80</f>
        <v>3</v>
      </c>
      <c r="F80" s="116"/>
      <c r="G80" s="162">
        <f>F80*E80</f>
        <v>0</v>
      </c>
      <c r="H80" s="162"/>
      <c r="I80" s="162"/>
      <c r="J80" s="162"/>
      <c r="K80" s="162"/>
      <c r="L80" s="162">
        <f>G80</f>
        <v>0</v>
      </c>
    </row>
    <row r="81" spans="1:12" ht="13.5">
      <c r="A81" s="129">
        <v>3</v>
      </c>
      <c r="B81" s="203" t="s">
        <v>331</v>
      </c>
      <c r="C81" s="56" t="s">
        <v>121</v>
      </c>
      <c r="D81" s="57"/>
      <c r="E81" s="57">
        <v>67.5</v>
      </c>
      <c r="F81" s="58"/>
      <c r="G81" s="58"/>
      <c r="H81" s="58"/>
      <c r="I81" s="58"/>
      <c r="J81" s="58"/>
      <c r="K81" s="58"/>
      <c r="L81" s="58"/>
    </row>
    <row r="82" spans="1:12" ht="13.5">
      <c r="A82" s="256"/>
      <c r="B82" s="252" t="s">
        <v>173</v>
      </c>
      <c r="C82" s="110" t="s">
        <v>0</v>
      </c>
      <c r="D82" s="110">
        <v>1</v>
      </c>
      <c r="E82" s="58">
        <f>E81*D82</f>
        <v>67.5</v>
      </c>
      <c r="F82" s="58"/>
      <c r="G82" s="58"/>
      <c r="H82" s="58"/>
      <c r="I82" s="58">
        <f>H82*E82</f>
        <v>0</v>
      </c>
      <c r="J82" s="58"/>
      <c r="K82" s="58"/>
      <c r="L82" s="58">
        <f>I82+G82</f>
        <v>0</v>
      </c>
    </row>
    <row r="83" spans="1:12" ht="13.5">
      <c r="A83" s="256"/>
      <c r="B83" s="152" t="s">
        <v>157</v>
      </c>
      <c r="C83" s="110" t="s">
        <v>172</v>
      </c>
      <c r="D83" s="58">
        <v>0.25</v>
      </c>
      <c r="E83" s="58">
        <f>E81*D83</f>
        <v>16.875</v>
      </c>
      <c r="F83" s="58"/>
      <c r="G83" s="58">
        <f>F83*E83</f>
        <v>0</v>
      </c>
      <c r="H83" s="58"/>
      <c r="I83" s="58"/>
      <c r="J83" s="58"/>
      <c r="K83" s="58"/>
      <c r="L83" s="58">
        <f>G83</f>
        <v>0</v>
      </c>
    </row>
    <row r="84" spans="1:12" ht="13.5">
      <c r="A84" s="256"/>
      <c r="B84" s="156" t="s">
        <v>123</v>
      </c>
      <c r="C84" s="116" t="s">
        <v>0</v>
      </c>
      <c r="D84" s="162">
        <v>0.15</v>
      </c>
      <c r="E84" s="162">
        <f>E76*D84</f>
        <v>0.44999999999999996</v>
      </c>
      <c r="F84" s="162"/>
      <c r="G84" s="162">
        <f>F84*E84</f>
        <v>0</v>
      </c>
      <c r="H84" s="58"/>
      <c r="I84" s="58"/>
      <c r="J84" s="58"/>
      <c r="K84" s="58"/>
      <c r="L84" s="58">
        <f>G84</f>
        <v>0</v>
      </c>
    </row>
    <row r="85" spans="1:12" ht="27">
      <c r="A85" s="129"/>
      <c r="B85" s="203" t="s">
        <v>450</v>
      </c>
      <c r="C85" s="56" t="s">
        <v>133</v>
      </c>
      <c r="D85" s="58"/>
      <c r="E85" s="57">
        <v>24</v>
      </c>
      <c r="F85" s="110"/>
      <c r="G85" s="58"/>
      <c r="H85" s="112"/>
      <c r="I85" s="58"/>
      <c r="J85" s="58"/>
      <c r="K85" s="58"/>
      <c r="L85" s="57"/>
    </row>
    <row r="86" spans="1:12" ht="13.5">
      <c r="A86" s="256"/>
      <c r="B86" s="367" t="s">
        <v>144</v>
      </c>
      <c r="C86" s="88" t="s">
        <v>0</v>
      </c>
      <c r="D86" s="58">
        <v>1</v>
      </c>
      <c r="E86" s="143">
        <f>E85*D86</f>
        <v>24</v>
      </c>
      <c r="F86" s="144"/>
      <c r="G86" s="143"/>
      <c r="H86" s="143"/>
      <c r="I86" s="143">
        <f>H86*E86</f>
        <v>0</v>
      </c>
      <c r="J86" s="143"/>
      <c r="K86" s="143"/>
      <c r="L86" s="143">
        <f>K86+I86+G86</f>
        <v>0</v>
      </c>
    </row>
    <row r="87" spans="1:12" ht="13.5">
      <c r="A87" s="256"/>
      <c r="B87" s="152" t="s">
        <v>160</v>
      </c>
      <c r="C87" s="110" t="s">
        <v>133</v>
      </c>
      <c r="D87" s="110">
        <v>1.22</v>
      </c>
      <c r="E87" s="196">
        <f>E85*D87</f>
        <v>29.28</v>
      </c>
      <c r="F87" s="368"/>
      <c r="G87" s="143">
        <f>F87*E87</f>
        <v>0</v>
      </c>
      <c r="H87" s="314"/>
      <c r="I87" s="196"/>
      <c r="J87" s="196"/>
      <c r="K87" s="196"/>
      <c r="L87" s="143">
        <f>K87+I87+G87</f>
        <v>0</v>
      </c>
    </row>
    <row r="88" spans="1:12" ht="15.75">
      <c r="A88" s="130"/>
      <c r="B88" s="536" t="s">
        <v>339</v>
      </c>
      <c r="C88" s="537"/>
      <c r="D88" s="537"/>
      <c r="E88" s="537"/>
      <c r="F88" s="272"/>
      <c r="G88" s="149"/>
      <c r="H88" s="150"/>
      <c r="I88" s="149"/>
      <c r="J88" s="149"/>
      <c r="K88" s="149"/>
      <c r="L88" s="151"/>
    </row>
    <row r="89" spans="1:12" ht="27">
      <c r="A89" s="419">
        <v>1</v>
      </c>
      <c r="B89" s="203" t="s">
        <v>340</v>
      </c>
      <c r="C89" s="56" t="s">
        <v>121</v>
      </c>
      <c r="D89" s="57"/>
      <c r="E89" s="57">
        <v>9.93</v>
      </c>
      <c r="F89" s="58"/>
      <c r="G89" s="58"/>
      <c r="H89" s="58"/>
      <c r="I89" s="58"/>
      <c r="J89" s="58"/>
      <c r="K89" s="58"/>
      <c r="L89" s="58"/>
    </row>
    <row r="90" spans="1:12" ht="13.5">
      <c r="A90" s="420"/>
      <c r="B90" s="252" t="s">
        <v>173</v>
      </c>
      <c r="C90" s="110" t="s">
        <v>0</v>
      </c>
      <c r="D90" s="110">
        <v>1</v>
      </c>
      <c r="E90" s="58">
        <f>E89*D90</f>
        <v>9.93</v>
      </c>
      <c r="F90" s="58"/>
      <c r="G90" s="58"/>
      <c r="H90" s="58"/>
      <c r="I90" s="58">
        <f>H90*E90</f>
        <v>0</v>
      </c>
      <c r="J90" s="58"/>
      <c r="K90" s="58"/>
      <c r="L90" s="58">
        <f>I90+G90</f>
        <v>0</v>
      </c>
    </row>
    <row r="91" spans="1:12" ht="13.5">
      <c r="A91" s="420"/>
      <c r="B91" s="156" t="s">
        <v>274</v>
      </c>
      <c r="C91" s="116" t="s">
        <v>0</v>
      </c>
      <c r="D91" s="162"/>
      <c r="E91" s="162">
        <v>1</v>
      </c>
      <c r="F91" s="162"/>
      <c r="G91" s="162">
        <f>F91*E91</f>
        <v>0</v>
      </c>
      <c r="H91" s="58"/>
      <c r="I91" s="58"/>
      <c r="J91" s="58"/>
      <c r="K91" s="58"/>
      <c r="L91" s="58">
        <f>G91</f>
        <v>0</v>
      </c>
    </row>
    <row r="92" spans="1:12" ht="13.5">
      <c r="A92" s="362">
        <v>2</v>
      </c>
      <c r="B92" s="260" t="s">
        <v>343</v>
      </c>
      <c r="C92" s="165" t="s">
        <v>121</v>
      </c>
      <c r="D92" s="167"/>
      <c r="E92" s="167">
        <v>9.93</v>
      </c>
      <c r="F92" s="162"/>
      <c r="G92" s="162"/>
      <c r="H92" s="58"/>
      <c r="I92" s="58"/>
      <c r="J92" s="58"/>
      <c r="K92" s="58"/>
      <c r="L92" s="58"/>
    </row>
    <row r="93" spans="1:12" ht="13.5">
      <c r="A93" s="420"/>
      <c r="B93" s="252" t="s">
        <v>173</v>
      </c>
      <c r="C93" s="110" t="s">
        <v>0</v>
      </c>
      <c r="D93" s="110">
        <v>1</v>
      </c>
      <c r="E93" s="58">
        <f>E92*D93</f>
        <v>9.93</v>
      </c>
      <c r="F93" s="58"/>
      <c r="G93" s="58"/>
      <c r="H93" s="58"/>
      <c r="I93" s="58">
        <f>H93*E93</f>
        <v>0</v>
      </c>
      <c r="J93" s="58"/>
      <c r="K93" s="58"/>
      <c r="L93" s="58">
        <f>I93+G93</f>
        <v>0</v>
      </c>
    </row>
    <row r="94" spans="1:12" ht="13.5">
      <c r="A94" s="420"/>
      <c r="B94" s="156" t="s">
        <v>150</v>
      </c>
      <c r="C94" s="116" t="s">
        <v>133</v>
      </c>
      <c r="D94" s="162">
        <v>0.0408</v>
      </c>
      <c r="E94" s="162">
        <v>1</v>
      </c>
      <c r="F94" s="162"/>
      <c r="G94" s="162">
        <f>F94*E94</f>
        <v>0</v>
      </c>
      <c r="H94" s="58"/>
      <c r="I94" s="58"/>
      <c r="J94" s="58"/>
      <c r="K94" s="58"/>
      <c r="L94" s="58">
        <f>G94</f>
        <v>0</v>
      </c>
    </row>
    <row r="95" spans="1:12" ht="27">
      <c r="A95" s="362">
        <v>3</v>
      </c>
      <c r="B95" s="203" t="s">
        <v>341</v>
      </c>
      <c r="C95" s="56" t="s">
        <v>121</v>
      </c>
      <c r="D95" s="57"/>
      <c r="E95" s="57">
        <v>9.93</v>
      </c>
      <c r="F95" s="58"/>
      <c r="G95" s="58"/>
      <c r="H95" s="58"/>
      <c r="I95" s="58"/>
      <c r="J95" s="58"/>
      <c r="K95" s="58"/>
      <c r="L95" s="58"/>
    </row>
    <row r="96" spans="1:12" ht="13.5">
      <c r="A96" s="352"/>
      <c r="B96" s="252" t="s">
        <v>173</v>
      </c>
      <c r="C96" s="110" t="s">
        <v>0</v>
      </c>
      <c r="D96" s="110">
        <v>1</v>
      </c>
      <c r="E96" s="58">
        <f>E95*D96</f>
        <v>9.93</v>
      </c>
      <c r="F96" s="58"/>
      <c r="G96" s="58"/>
      <c r="H96" s="58"/>
      <c r="I96" s="58">
        <f>H96*E96</f>
        <v>0</v>
      </c>
      <c r="J96" s="58"/>
      <c r="K96" s="58"/>
      <c r="L96" s="58">
        <f>I96+G96</f>
        <v>0</v>
      </c>
    </row>
    <row r="97" spans="1:12" ht="13.5">
      <c r="A97" s="352"/>
      <c r="B97" s="304" t="s">
        <v>152</v>
      </c>
      <c r="C97" s="116" t="s">
        <v>334</v>
      </c>
      <c r="D97" s="116">
        <v>0.15</v>
      </c>
      <c r="E97" s="162">
        <f>E95*D97</f>
        <v>1.4894999999999998</v>
      </c>
      <c r="F97" s="162"/>
      <c r="G97" s="162">
        <f>F97*E97</f>
        <v>0</v>
      </c>
      <c r="H97" s="58"/>
      <c r="I97" s="58"/>
      <c r="J97" s="58"/>
      <c r="K97" s="58"/>
      <c r="L97" s="58">
        <f>I97+G97</f>
        <v>0</v>
      </c>
    </row>
    <row r="98" spans="1:12" ht="13.5">
      <c r="A98" s="352"/>
      <c r="B98" s="156" t="s">
        <v>342</v>
      </c>
      <c r="C98" s="116" t="s">
        <v>334</v>
      </c>
      <c r="D98" s="162">
        <v>0.55</v>
      </c>
      <c r="E98" s="162">
        <f>E95*D98</f>
        <v>5.4615</v>
      </c>
      <c r="F98" s="162"/>
      <c r="G98" s="162">
        <f>F98*E98</f>
        <v>0</v>
      </c>
      <c r="H98" s="58"/>
      <c r="I98" s="58"/>
      <c r="J98" s="58"/>
      <c r="K98" s="58"/>
      <c r="L98" s="58">
        <f>G98</f>
        <v>0</v>
      </c>
    </row>
    <row r="99" spans="1:12" ht="15.75">
      <c r="A99" s="115"/>
      <c r="B99" s="534" t="s">
        <v>328</v>
      </c>
      <c r="C99" s="534"/>
      <c r="D99" s="534"/>
      <c r="E99" s="534"/>
      <c r="F99" s="376"/>
      <c r="G99" s="377"/>
      <c r="H99" s="378"/>
      <c r="I99" s="377"/>
      <c r="J99" s="377"/>
      <c r="K99" s="149"/>
      <c r="L99" s="151"/>
    </row>
    <row r="100" spans="1:12" ht="13.5">
      <c r="A100" s="300">
        <v>1</v>
      </c>
      <c r="B100" s="301" t="s">
        <v>329</v>
      </c>
      <c r="C100" s="292" t="s">
        <v>133</v>
      </c>
      <c r="D100" s="293"/>
      <c r="E100" s="294">
        <v>0.6</v>
      </c>
      <c r="F100" s="295"/>
      <c r="G100" s="277"/>
      <c r="H100" s="295"/>
      <c r="I100" s="277"/>
      <c r="J100" s="295"/>
      <c r="K100" s="287"/>
      <c r="L100" s="288"/>
    </row>
    <row r="101" spans="1:12" ht="13.5">
      <c r="A101" s="289"/>
      <c r="B101" s="290" t="s">
        <v>173</v>
      </c>
      <c r="C101" s="291" t="s">
        <v>0</v>
      </c>
      <c r="D101" s="359">
        <v>1</v>
      </c>
      <c r="E101" s="276">
        <f>E100*D101</f>
        <v>0.6</v>
      </c>
      <c r="F101" s="276"/>
      <c r="G101" s="277"/>
      <c r="H101" s="276"/>
      <c r="I101" s="277">
        <f>H101*E101</f>
        <v>0</v>
      </c>
      <c r="J101" s="276"/>
      <c r="K101" s="276"/>
      <c r="L101" s="277">
        <f>K101+I101+G101</f>
        <v>0</v>
      </c>
    </row>
    <row r="102" spans="1:12" ht="13.5">
      <c r="A102" s="282">
        <v>2</v>
      </c>
      <c r="B102" s="303" t="s">
        <v>330</v>
      </c>
      <c r="C102" s="56" t="s">
        <v>133</v>
      </c>
      <c r="D102" s="57"/>
      <c r="E102" s="57">
        <v>0.3</v>
      </c>
      <c r="F102" s="58"/>
      <c r="G102" s="58"/>
      <c r="H102" s="58"/>
      <c r="I102" s="58"/>
      <c r="J102" s="58"/>
      <c r="K102" s="58"/>
      <c r="L102" s="58"/>
    </row>
    <row r="103" spans="1:12" ht="13.5">
      <c r="A103" s="289"/>
      <c r="B103" s="252" t="s">
        <v>173</v>
      </c>
      <c r="C103" s="275" t="s">
        <v>0</v>
      </c>
      <c r="D103" s="359">
        <v>1</v>
      </c>
      <c r="E103" s="276">
        <f>E102*D103</f>
        <v>0.3</v>
      </c>
      <c r="F103" s="276"/>
      <c r="G103" s="277"/>
      <c r="H103" s="276"/>
      <c r="I103" s="277">
        <f>H103*E103</f>
        <v>0</v>
      </c>
      <c r="J103" s="276"/>
      <c r="K103" s="276"/>
      <c r="L103" s="277">
        <f>K103+I103+G103</f>
        <v>0</v>
      </c>
    </row>
    <row r="104" spans="1:12" ht="13.5">
      <c r="A104" s="289"/>
      <c r="B104" s="309" t="s">
        <v>160</v>
      </c>
      <c r="C104" s="116" t="s">
        <v>133</v>
      </c>
      <c r="D104" s="162">
        <v>1.22</v>
      </c>
      <c r="E104" s="162">
        <f>E102*D104</f>
        <v>0.366</v>
      </c>
      <c r="F104" s="58"/>
      <c r="G104" s="58">
        <f>F104*E104</f>
        <v>0</v>
      </c>
      <c r="H104" s="58"/>
      <c r="I104" s="58"/>
      <c r="J104" s="58"/>
      <c r="K104" s="58"/>
      <c r="L104" s="58">
        <f>G104</f>
        <v>0</v>
      </c>
    </row>
    <row r="105" spans="1:12" ht="29.25" customHeight="1">
      <c r="A105" s="320">
        <v>3</v>
      </c>
      <c r="B105" s="89" t="s">
        <v>437</v>
      </c>
      <c r="C105" s="56" t="s">
        <v>133</v>
      </c>
      <c r="D105" s="110"/>
      <c r="E105" s="57">
        <v>2.04</v>
      </c>
      <c r="F105" s="58"/>
      <c r="G105" s="58"/>
      <c r="H105" s="58"/>
      <c r="I105" s="58"/>
      <c r="J105" s="58"/>
      <c r="K105" s="58"/>
      <c r="L105" s="57"/>
    </row>
    <row r="106" spans="1:12" ht="13.5">
      <c r="A106" s="360"/>
      <c r="B106" s="302" t="s">
        <v>173</v>
      </c>
      <c r="C106" s="88" t="s">
        <v>0</v>
      </c>
      <c r="D106" s="144">
        <v>1</v>
      </c>
      <c r="E106" s="143">
        <f>E105*D106</f>
        <v>2.04</v>
      </c>
      <c r="F106" s="143"/>
      <c r="G106" s="143"/>
      <c r="H106" s="143"/>
      <c r="I106" s="143">
        <f>H106*E106</f>
        <v>0</v>
      </c>
      <c r="J106" s="143"/>
      <c r="K106" s="143"/>
      <c r="L106" s="143">
        <f>I106+G106</f>
        <v>0</v>
      </c>
    </row>
    <row r="107" spans="1:12" ht="13.5">
      <c r="A107" s="360"/>
      <c r="B107" s="160" t="s">
        <v>438</v>
      </c>
      <c r="C107" s="110" t="s">
        <v>133</v>
      </c>
      <c r="D107" s="58">
        <v>1.02</v>
      </c>
      <c r="E107" s="58">
        <f>E105*D107</f>
        <v>2.0808</v>
      </c>
      <c r="F107" s="110"/>
      <c r="G107" s="58">
        <f>F107*E107</f>
        <v>0</v>
      </c>
      <c r="H107" s="58"/>
      <c r="I107" s="58"/>
      <c r="J107" s="58"/>
      <c r="K107" s="58"/>
      <c r="L107" s="58">
        <f>K107+I107+G107</f>
        <v>0</v>
      </c>
    </row>
    <row r="108" spans="1:12" ht="15" customHeight="1">
      <c r="A108" s="360"/>
      <c r="B108" s="153" t="s">
        <v>168</v>
      </c>
      <c r="C108" s="144" t="s">
        <v>128</v>
      </c>
      <c r="D108" s="144"/>
      <c r="E108" s="143">
        <v>0.03</v>
      </c>
      <c r="F108" s="143"/>
      <c r="G108" s="143">
        <f>F108*E108</f>
        <v>0</v>
      </c>
      <c r="H108" s="143"/>
      <c r="I108" s="143"/>
      <c r="J108" s="143"/>
      <c r="K108" s="143"/>
      <c r="L108" s="58">
        <f>K108+I108+G108</f>
        <v>0</v>
      </c>
    </row>
    <row r="109" spans="1:12" ht="13.5">
      <c r="A109" s="360"/>
      <c r="B109" s="161" t="s">
        <v>123</v>
      </c>
      <c r="C109" s="107" t="s">
        <v>0</v>
      </c>
      <c r="D109" s="146">
        <v>1.31</v>
      </c>
      <c r="E109" s="146">
        <f>E105*D109</f>
        <v>2.6724</v>
      </c>
      <c r="F109" s="146"/>
      <c r="G109" s="146">
        <f>F109*E109</f>
        <v>0</v>
      </c>
      <c r="H109" s="146"/>
      <c r="I109" s="146"/>
      <c r="J109" s="146"/>
      <c r="K109" s="146"/>
      <c r="L109" s="146">
        <f>K109+I109+G109</f>
        <v>0</v>
      </c>
    </row>
    <row r="110" spans="1:12" ht="36.75" customHeight="1">
      <c r="A110" s="421"/>
      <c r="B110" s="538" t="s">
        <v>439</v>
      </c>
      <c r="C110" s="539"/>
      <c r="D110" s="539"/>
      <c r="E110" s="539"/>
      <c r="F110" s="422"/>
      <c r="G110" s="423"/>
      <c r="H110" s="424"/>
      <c r="I110" s="423"/>
      <c r="J110" s="423"/>
      <c r="K110" s="425"/>
      <c r="L110" s="426"/>
    </row>
    <row r="111" spans="1:12" ht="13.5">
      <c r="A111" s="168">
        <v>1</v>
      </c>
      <c r="B111" s="164" t="s">
        <v>433</v>
      </c>
      <c r="C111" s="248" t="s">
        <v>128</v>
      </c>
      <c r="D111" s="140"/>
      <c r="E111" s="416">
        <v>0.164</v>
      </c>
      <c r="F111" s="146"/>
      <c r="G111" s="143"/>
      <c r="H111" s="143"/>
      <c r="I111" s="143"/>
      <c r="J111" s="143"/>
      <c r="K111" s="143"/>
      <c r="L111" s="143"/>
    </row>
    <row r="112" spans="1:12" ht="13.5">
      <c r="A112" s="169"/>
      <c r="B112" s="141" t="s">
        <v>144</v>
      </c>
      <c r="C112" s="110" t="s">
        <v>0</v>
      </c>
      <c r="D112" s="58">
        <v>1</v>
      </c>
      <c r="E112" s="58">
        <f>E111*D112</f>
        <v>0.164</v>
      </c>
      <c r="F112" s="58"/>
      <c r="G112" s="58"/>
      <c r="H112" s="58"/>
      <c r="I112" s="58">
        <f>H112*E112</f>
        <v>0</v>
      </c>
      <c r="J112" s="58"/>
      <c r="K112" s="58"/>
      <c r="L112" s="58">
        <f>K112+I112+G112</f>
        <v>0</v>
      </c>
    </row>
    <row r="113" spans="1:12" ht="13.5">
      <c r="A113" s="169"/>
      <c r="B113" s="160" t="s">
        <v>432</v>
      </c>
      <c r="C113" s="144" t="s">
        <v>128</v>
      </c>
      <c r="D113" s="143"/>
      <c r="E113" s="410">
        <v>0.014</v>
      </c>
      <c r="F113" s="143"/>
      <c r="G113" s="143">
        <f aca="true" t="shared" si="1" ref="G113:G118">F113*E113</f>
        <v>0</v>
      </c>
      <c r="H113" s="143"/>
      <c r="I113" s="143"/>
      <c r="J113" s="143"/>
      <c r="K113" s="143"/>
      <c r="L113" s="58">
        <f aca="true" t="shared" si="2" ref="L113:L118">K113+I113+G113</f>
        <v>0</v>
      </c>
    </row>
    <row r="114" spans="1:12" ht="13.5">
      <c r="A114" s="169"/>
      <c r="B114" s="160" t="s">
        <v>431</v>
      </c>
      <c r="C114" s="144" t="s">
        <v>128</v>
      </c>
      <c r="D114" s="143"/>
      <c r="E114" s="410">
        <v>0.091</v>
      </c>
      <c r="F114" s="143"/>
      <c r="G114" s="143">
        <f t="shared" si="1"/>
        <v>0</v>
      </c>
      <c r="H114" s="143"/>
      <c r="I114" s="143"/>
      <c r="J114" s="143"/>
      <c r="K114" s="143"/>
      <c r="L114" s="58">
        <f t="shared" si="2"/>
        <v>0</v>
      </c>
    </row>
    <row r="115" spans="1:12" ht="13.5">
      <c r="A115" s="169"/>
      <c r="B115" s="161" t="s">
        <v>395</v>
      </c>
      <c r="C115" s="107" t="s">
        <v>128</v>
      </c>
      <c r="D115" s="146"/>
      <c r="E115" s="163">
        <v>0.039</v>
      </c>
      <c r="F115" s="143"/>
      <c r="G115" s="143">
        <f t="shared" si="1"/>
        <v>0</v>
      </c>
      <c r="H115" s="143"/>
      <c r="I115" s="143"/>
      <c r="J115" s="143"/>
      <c r="K115" s="143"/>
      <c r="L115" s="58">
        <f t="shared" si="2"/>
        <v>0</v>
      </c>
    </row>
    <row r="116" spans="1:12" ht="13.5">
      <c r="A116" s="169"/>
      <c r="B116" s="153" t="s">
        <v>168</v>
      </c>
      <c r="C116" s="144" t="s">
        <v>128</v>
      </c>
      <c r="D116" s="144"/>
      <c r="E116" s="410">
        <v>0.015</v>
      </c>
      <c r="F116" s="143"/>
      <c r="G116" s="143">
        <f t="shared" si="1"/>
        <v>0</v>
      </c>
      <c r="H116" s="143"/>
      <c r="I116" s="143"/>
      <c r="J116" s="143"/>
      <c r="K116" s="143"/>
      <c r="L116" s="58">
        <f t="shared" si="2"/>
        <v>0</v>
      </c>
    </row>
    <row r="117" spans="1:12" ht="13.5">
      <c r="A117" s="169"/>
      <c r="B117" s="153" t="s">
        <v>169</v>
      </c>
      <c r="C117" s="144" t="s">
        <v>128</v>
      </c>
      <c r="D117" s="144"/>
      <c r="E117" s="410">
        <v>0.005</v>
      </c>
      <c r="F117" s="143"/>
      <c r="G117" s="143">
        <f t="shared" si="1"/>
        <v>0</v>
      </c>
      <c r="H117" s="143"/>
      <c r="I117" s="143"/>
      <c r="J117" s="143"/>
      <c r="K117" s="143"/>
      <c r="L117" s="58">
        <f t="shared" si="2"/>
        <v>0</v>
      </c>
    </row>
    <row r="118" spans="1:12" ht="13.5">
      <c r="A118" s="169"/>
      <c r="B118" s="161" t="s">
        <v>317</v>
      </c>
      <c r="C118" s="107" t="s">
        <v>0</v>
      </c>
      <c r="D118" s="146"/>
      <c r="E118" s="146">
        <v>1</v>
      </c>
      <c r="F118" s="146"/>
      <c r="G118" s="146">
        <f t="shared" si="1"/>
        <v>0</v>
      </c>
      <c r="H118" s="143"/>
      <c r="I118" s="143"/>
      <c r="J118" s="143"/>
      <c r="K118" s="143"/>
      <c r="L118" s="58">
        <f t="shared" si="2"/>
        <v>0</v>
      </c>
    </row>
    <row r="119" spans="1:12" ht="18" customHeight="1">
      <c r="A119" s="229">
        <v>2</v>
      </c>
      <c r="B119" s="157" t="s">
        <v>440</v>
      </c>
      <c r="C119" s="148" t="s">
        <v>136</v>
      </c>
      <c r="D119" s="114"/>
      <c r="E119" s="114">
        <v>1</v>
      </c>
      <c r="F119" s="143"/>
      <c r="G119" s="143"/>
      <c r="H119" s="143"/>
      <c r="I119" s="143"/>
      <c r="J119" s="143"/>
      <c r="K119" s="143"/>
      <c r="L119" s="143"/>
    </row>
    <row r="120" spans="1:12" ht="13.5">
      <c r="A120" s="230"/>
      <c r="B120" s="153" t="s">
        <v>144</v>
      </c>
      <c r="C120" s="110" t="s">
        <v>0</v>
      </c>
      <c r="D120" s="58">
        <v>1</v>
      </c>
      <c r="E120" s="58">
        <f>E119*D120</f>
        <v>1</v>
      </c>
      <c r="F120" s="58"/>
      <c r="G120" s="58"/>
      <c r="H120" s="58"/>
      <c r="I120" s="58">
        <f>H120*E120</f>
        <v>0</v>
      </c>
      <c r="J120" s="58"/>
      <c r="K120" s="58"/>
      <c r="L120" s="58">
        <f>K120+I120+G120</f>
        <v>0</v>
      </c>
    </row>
    <row r="121" spans="1:12" ht="13.5">
      <c r="A121" s="230"/>
      <c r="B121" s="155" t="s">
        <v>441</v>
      </c>
      <c r="C121" s="144" t="s">
        <v>136</v>
      </c>
      <c r="D121" s="143">
        <v>1</v>
      </c>
      <c r="E121" s="410">
        <f>E119*D121</f>
        <v>1</v>
      </c>
      <c r="F121" s="427"/>
      <c r="G121" s="143">
        <f>F121*E121</f>
        <v>0</v>
      </c>
      <c r="H121" s="143"/>
      <c r="I121" s="143"/>
      <c r="J121" s="143"/>
      <c r="K121" s="143"/>
      <c r="L121" s="58">
        <f>K121+I121+G121</f>
        <v>0</v>
      </c>
    </row>
    <row r="122" spans="1:12" ht="14.25">
      <c r="A122" s="363"/>
      <c r="B122" s="379" t="s">
        <v>263</v>
      </c>
      <c r="C122" s="380"/>
      <c r="D122" s="381"/>
      <c r="E122" s="279"/>
      <c r="F122" s="279"/>
      <c r="G122" s="280"/>
      <c r="H122" s="279"/>
      <c r="I122" s="280"/>
      <c r="J122" s="279"/>
      <c r="K122" s="279"/>
      <c r="L122" s="281"/>
    </row>
    <row r="123" spans="1:12" ht="13.5">
      <c r="A123" s="282">
        <v>1</v>
      </c>
      <c r="B123" s="283" t="s">
        <v>178</v>
      </c>
      <c r="C123" s="284" t="s">
        <v>133</v>
      </c>
      <c r="D123" s="285"/>
      <c r="E123" s="286">
        <v>4.2</v>
      </c>
      <c r="F123" s="287"/>
      <c r="G123" s="288"/>
      <c r="H123" s="287"/>
      <c r="I123" s="288"/>
      <c r="J123" s="287"/>
      <c r="K123" s="287"/>
      <c r="L123" s="288"/>
    </row>
    <row r="124" spans="1:12" ht="13.5">
      <c r="A124" s="289"/>
      <c r="B124" s="290" t="s">
        <v>173</v>
      </c>
      <c r="C124" s="291" t="s">
        <v>0</v>
      </c>
      <c r="D124" s="276">
        <v>1</v>
      </c>
      <c r="E124" s="276">
        <f>E123*D124</f>
        <v>4.2</v>
      </c>
      <c r="F124" s="276"/>
      <c r="G124" s="277"/>
      <c r="H124" s="276"/>
      <c r="I124" s="277">
        <f>H124*E124</f>
        <v>0</v>
      </c>
      <c r="J124" s="276"/>
      <c r="K124" s="276"/>
      <c r="L124" s="277">
        <f>K124+I124+G124</f>
        <v>0</v>
      </c>
    </row>
    <row r="125" spans="1:12" ht="13.5">
      <c r="A125" s="282">
        <v>2</v>
      </c>
      <c r="B125" s="283" t="s">
        <v>264</v>
      </c>
      <c r="C125" s="292" t="s">
        <v>133</v>
      </c>
      <c r="D125" s="294"/>
      <c r="E125" s="294">
        <v>1.4</v>
      </c>
      <c r="F125" s="295"/>
      <c r="G125" s="277"/>
      <c r="H125" s="295"/>
      <c r="I125" s="277"/>
      <c r="J125" s="295"/>
      <c r="K125" s="295"/>
      <c r="L125" s="277"/>
    </row>
    <row r="126" spans="1:12" ht="13.5">
      <c r="A126" s="289"/>
      <c r="B126" s="290" t="s">
        <v>173</v>
      </c>
      <c r="C126" s="291" t="s">
        <v>0</v>
      </c>
      <c r="D126" s="276">
        <v>1</v>
      </c>
      <c r="E126" s="276">
        <f>E125*D126</f>
        <v>1.4</v>
      </c>
      <c r="F126" s="276"/>
      <c r="G126" s="277"/>
      <c r="H126" s="276"/>
      <c r="I126" s="277">
        <f>H126*E126</f>
        <v>0</v>
      </c>
      <c r="J126" s="276"/>
      <c r="K126" s="276"/>
      <c r="L126" s="277">
        <f>K126+I126+G126</f>
        <v>0</v>
      </c>
    </row>
    <row r="127" spans="1:12" ht="13.5">
      <c r="A127" s="289"/>
      <c r="B127" s="296" t="s">
        <v>265</v>
      </c>
      <c r="C127" s="297" t="s">
        <v>133</v>
      </c>
      <c r="D127" s="298">
        <v>1.22</v>
      </c>
      <c r="E127" s="299">
        <f>E125*D127</f>
        <v>1.708</v>
      </c>
      <c r="F127" s="295"/>
      <c r="G127" s="277">
        <f>F127*E127</f>
        <v>0</v>
      </c>
      <c r="H127" s="295"/>
      <c r="I127" s="277"/>
      <c r="J127" s="295"/>
      <c r="K127" s="295"/>
      <c r="L127" s="277">
        <f>G127</f>
        <v>0</v>
      </c>
    </row>
    <row r="128" spans="1:12" ht="13.5">
      <c r="A128" s="282">
        <v>3</v>
      </c>
      <c r="B128" s="429" t="s">
        <v>325</v>
      </c>
      <c r="C128" s="292" t="s">
        <v>133</v>
      </c>
      <c r="D128" s="430"/>
      <c r="E128" s="431">
        <v>2</v>
      </c>
      <c r="F128" s="295"/>
      <c r="G128" s="277"/>
      <c r="H128" s="295"/>
      <c r="I128" s="277"/>
      <c r="J128" s="295"/>
      <c r="K128" s="295"/>
      <c r="L128" s="277"/>
    </row>
    <row r="129" spans="1:12" ht="13.5">
      <c r="A129" s="289"/>
      <c r="B129" s="290" t="s">
        <v>173</v>
      </c>
      <c r="C129" s="291" t="s">
        <v>0</v>
      </c>
      <c r="D129" s="276">
        <v>1</v>
      </c>
      <c r="E129" s="276">
        <f>E128*D129</f>
        <v>2</v>
      </c>
      <c r="F129" s="276"/>
      <c r="G129" s="277"/>
      <c r="H129" s="276"/>
      <c r="I129" s="277">
        <f>H129*E129</f>
        <v>0</v>
      </c>
      <c r="J129" s="276"/>
      <c r="K129" s="276"/>
      <c r="L129" s="277">
        <f>K129+I129+G129</f>
        <v>0</v>
      </c>
    </row>
    <row r="130" spans="1:12" ht="13.5">
      <c r="A130" s="289"/>
      <c r="B130" s="296" t="s">
        <v>161</v>
      </c>
      <c r="C130" s="297" t="s">
        <v>133</v>
      </c>
      <c r="D130" s="298">
        <v>1.22</v>
      </c>
      <c r="E130" s="299">
        <f>E128*D130</f>
        <v>2.44</v>
      </c>
      <c r="F130" s="295"/>
      <c r="G130" s="277">
        <f>F130*E130</f>
        <v>0</v>
      </c>
      <c r="H130" s="295"/>
      <c r="I130" s="277"/>
      <c r="J130" s="295"/>
      <c r="K130" s="295"/>
      <c r="L130" s="277">
        <f>G130</f>
        <v>0</v>
      </c>
    </row>
    <row r="131" spans="1:12" ht="27">
      <c r="A131" s="300">
        <v>4</v>
      </c>
      <c r="B131" s="301" t="s">
        <v>459</v>
      </c>
      <c r="C131" s="292" t="s">
        <v>174</v>
      </c>
      <c r="D131" s="293"/>
      <c r="E131" s="294">
        <v>1</v>
      </c>
      <c r="F131" s="295"/>
      <c r="G131" s="277"/>
      <c r="H131" s="295"/>
      <c r="I131" s="277"/>
      <c r="J131" s="295"/>
      <c r="K131" s="295"/>
      <c r="L131" s="277"/>
    </row>
    <row r="132" spans="1:12" ht="13.5">
      <c r="A132" s="289"/>
      <c r="B132" s="302" t="s">
        <v>173</v>
      </c>
      <c r="C132" s="110" t="s">
        <v>0</v>
      </c>
      <c r="D132" s="58">
        <v>1</v>
      </c>
      <c r="E132" s="58">
        <f>E131*D132</f>
        <v>1</v>
      </c>
      <c r="F132" s="58"/>
      <c r="G132" s="58"/>
      <c r="H132" s="58"/>
      <c r="I132" s="58">
        <f>H132*E132</f>
        <v>0</v>
      </c>
      <c r="J132" s="58"/>
      <c r="K132" s="58"/>
      <c r="L132" s="58">
        <f>I132+G132</f>
        <v>0</v>
      </c>
    </row>
    <row r="133" spans="1:12" ht="13.5">
      <c r="A133" s="289"/>
      <c r="B133" s="152" t="s">
        <v>460</v>
      </c>
      <c r="C133" s="110" t="s">
        <v>128</v>
      </c>
      <c r="D133" s="58"/>
      <c r="E133" s="58">
        <v>0.32</v>
      </c>
      <c r="F133" s="143"/>
      <c r="G133" s="58">
        <f>F133*E133</f>
        <v>0</v>
      </c>
      <c r="H133" s="58"/>
      <c r="I133" s="58"/>
      <c r="J133" s="58"/>
      <c r="K133" s="58"/>
      <c r="L133" s="58">
        <f>K133+I133+G133</f>
        <v>0</v>
      </c>
    </row>
    <row r="134" spans="1:12" ht="13.5">
      <c r="A134" s="289"/>
      <c r="B134" s="152" t="s">
        <v>157</v>
      </c>
      <c r="C134" s="144" t="s">
        <v>172</v>
      </c>
      <c r="D134" s="108"/>
      <c r="E134" s="143">
        <v>3</v>
      </c>
      <c r="F134" s="143"/>
      <c r="G134" s="58">
        <f>F134*E134</f>
        <v>0</v>
      </c>
      <c r="H134" s="143"/>
      <c r="I134" s="143"/>
      <c r="J134" s="143"/>
      <c r="K134" s="143"/>
      <c r="L134" s="143">
        <f>K134+I134+G134</f>
        <v>0</v>
      </c>
    </row>
    <row r="135" spans="1:12" ht="13.5">
      <c r="A135" s="289"/>
      <c r="B135" s="156" t="s">
        <v>274</v>
      </c>
      <c r="C135" s="116" t="s">
        <v>0</v>
      </c>
      <c r="D135" s="162"/>
      <c r="E135" s="162">
        <v>1</v>
      </c>
      <c r="F135" s="58"/>
      <c r="G135" s="58">
        <f>F135*E135</f>
        <v>0</v>
      </c>
      <c r="H135" s="58"/>
      <c r="I135" s="58"/>
      <c r="J135" s="58"/>
      <c r="K135" s="58"/>
      <c r="L135" s="58">
        <f>K135+I135+G135</f>
        <v>0</v>
      </c>
    </row>
    <row r="136" spans="1:12" ht="27">
      <c r="A136" s="300">
        <v>5</v>
      </c>
      <c r="B136" s="303" t="s">
        <v>266</v>
      </c>
      <c r="C136" s="56" t="s">
        <v>267</v>
      </c>
      <c r="D136" s="57"/>
      <c r="E136" s="57">
        <v>1</v>
      </c>
      <c r="F136" s="58"/>
      <c r="G136" s="58"/>
      <c r="H136" s="58"/>
      <c r="I136" s="58"/>
      <c r="J136" s="58"/>
      <c r="K136" s="58"/>
      <c r="L136" s="58"/>
    </row>
    <row r="137" spans="1:12" ht="13.5">
      <c r="A137" s="289"/>
      <c r="B137" s="252" t="s">
        <v>173</v>
      </c>
      <c r="C137" s="275" t="s">
        <v>0</v>
      </c>
      <c r="D137" s="276">
        <v>1</v>
      </c>
      <c r="E137" s="276">
        <f>E136*D137</f>
        <v>1</v>
      </c>
      <c r="F137" s="276"/>
      <c r="G137" s="277"/>
      <c r="H137" s="276"/>
      <c r="I137" s="277">
        <f>H137*E137</f>
        <v>0</v>
      </c>
      <c r="J137" s="276"/>
      <c r="K137" s="276"/>
      <c r="L137" s="277">
        <f>K137+I137+G137</f>
        <v>0</v>
      </c>
    </row>
    <row r="138" spans="1:12" ht="13.5">
      <c r="A138" s="289"/>
      <c r="B138" s="304" t="s">
        <v>268</v>
      </c>
      <c r="C138" s="300" t="s">
        <v>267</v>
      </c>
      <c r="D138" s="305">
        <v>1</v>
      </c>
      <c r="E138" s="305">
        <f>E136*D138</f>
        <v>1</v>
      </c>
      <c r="F138" s="276"/>
      <c r="G138" s="277">
        <f>F138*E138</f>
        <v>0</v>
      </c>
      <c r="H138" s="276"/>
      <c r="I138" s="277"/>
      <c r="J138" s="276"/>
      <c r="K138" s="276"/>
      <c r="L138" s="277">
        <f>K138+I138+G138</f>
        <v>0</v>
      </c>
    </row>
    <row r="139" spans="1:12" ht="13.5">
      <c r="A139" s="282">
        <v>6</v>
      </c>
      <c r="B139" s="303" t="s">
        <v>269</v>
      </c>
      <c r="C139" s="56" t="s">
        <v>267</v>
      </c>
      <c r="D139" s="57"/>
      <c r="E139" s="57">
        <v>12.5</v>
      </c>
      <c r="F139" s="58"/>
      <c r="G139" s="58"/>
      <c r="H139" s="58"/>
      <c r="I139" s="58"/>
      <c r="J139" s="58"/>
      <c r="K139" s="58"/>
      <c r="L139" s="58"/>
    </row>
    <row r="140" spans="1:12" ht="13.5">
      <c r="A140" s="289"/>
      <c r="B140" s="252" t="s">
        <v>173</v>
      </c>
      <c r="C140" s="275" t="s">
        <v>0</v>
      </c>
      <c r="D140" s="276">
        <v>1</v>
      </c>
      <c r="E140" s="276">
        <f>E139*D140</f>
        <v>12.5</v>
      </c>
      <c r="F140" s="276"/>
      <c r="G140" s="277"/>
      <c r="H140" s="276"/>
      <c r="I140" s="277">
        <f>H140*E140</f>
        <v>0</v>
      </c>
      <c r="J140" s="276"/>
      <c r="K140" s="276"/>
      <c r="L140" s="277">
        <f>K140+I140+G140</f>
        <v>0</v>
      </c>
    </row>
    <row r="141" spans="1:12" ht="13.5">
      <c r="A141" s="289"/>
      <c r="B141" s="304" t="s">
        <v>270</v>
      </c>
      <c r="C141" s="300" t="s">
        <v>267</v>
      </c>
      <c r="D141" s="305">
        <v>1</v>
      </c>
      <c r="E141" s="305">
        <f>E139*D141</f>
        <v>12.5</v>
      </c>
      <c r="F141" s="276"/>
      <c r="G141" s="277">
        <f>F141*E141</f>
        <v>0</v>
      </c>
      <c r="H141" s="276"/>
      <c r="I141" s="277"/>
      <c r="J141" s="276"/>
      <c r="K141" s="276"/>
      <c r="L141" s="277">
        <f>K141+I141+G141</f>
        <v>0</v>
      </c>
    </row>
    <row r="142" spans="1:12" ht="13.5">
      <c r="A142" s="289"/>
      <c r="B142" s="306" t="s">
        <v>271</v>
      </c>
      <c r="C142" s="300" t="s">
        <v>136</v>
      </c>
      <c r="D142" s="305"/>
      <c r="E142" s="305">
        <v>1</v>
      </c>
      <c r="F142" s="299"/>
      <c r="G142" s="307">
        <f>F142*E142</f>
        <v>0</v>
      </c>
      <c r="H142" s="305"/>
      <c r="I142" s="307"/>
      <c r="J142" s="305"/>
      <c r="K142" s="305"/>
      <c r="L142" s="307">
        <f>K142+I142+G142</f>
        <v>0</v>
      </c>
    </row>
    <row r="143" spans="1:12" ht="13.5">
      <c r="A143" s="282">
        <v>8</v>
      </c>
      <c r="B143" s="303" t="s">
        <v>273</v>
      </c>
      <c r="C143" s="56" t="s">
        <v>121</v>
      </c>
      <c r="D143" s="57"/>
      <c r="E143" s="57">
        <v>1.36</v>
      </c>
      <c r="F143" s="58"/>
      <c r="G143" s="58"/>
      <c r="H143" s="58"/>
      <c r="I143" s="58"/>
      <c r="J143" s="58"/>
      <c r="K143" s="58"/>
      <c r="L143" s="58"/>
    </row>
    <row r="144" spans="1:12" ht="13.5">
      <c r="A144" s="289"/>
      <c r="B144" s="252" t="s">
        <v>173</v>
      </c>
      <c r="C144" s="275" t="s">
        <v>0</v>
      </c>
      <c r="D144" s="276">
        <v>1</v>
      </c>
      <c r="E144" s="276">
        <f>E143*D144</f>
        <v>1.36</v>
      </c>
      <c r="F144" s="276"/>
      <c r="G144" s="277"/>
      <c r="H144" s="276"/>
      <c r="I144" s="277">
        <f>H144*E144</f>
        <v>0</v>
      </c>
      <c r="J144" s="276"/>
      <c r="K144" s="276"/>
      <c r="L144" s="277">
        <f>K144+I144+G144</f>
        <v>0</v>
      </c>
    </row>
    <row r="145" spans="1:12" ht="13.5">
      <c r="A145" s="289"/>
      <c r="B145" s="197" t="s">
        <v>461</v>
      </c>
      <c r="C145" s="110" t="s">
        <v>121</v>
      </c>
      <c r="D145" s="58">
        <v>1</v>
      </c>
      <c r="E145" s="58">
        <f>E143*D145</f>
        <v>1.36</v>
      </c>
      <c r="F145" s="58"/>
      <c r="G145" s="58">
        <f>F145*E145</f>
        <v>0</v>
      </c>
      <c r="H145" s="58"/>
      <c r="I145" s="58"/>
      <c r="J145" s="58"/>
      <c r="K145" s="58"/>
      <c r="L145" s="58">
        <f>G145</f>
        <v>0</v>
      </c>
    </row>
    <row r="146" spans="1:12" ht="13.5">
      <c r="A146" s="355"/>
      <c r="B146" s="152" t="s">
        <v>274</v>
      </c>
      <c r="C146" s="110" t="s">
        <v>0</v>
      </c>
      <c r="D146" s="58"/>
      <c r="E146" s="58">
        <v>1</v>
      </c>
      <c r="F146" s="58"/>
      <c r="G146" s="58">
        <f>F146*E146</f>
        <v>0</v>
      </c>
      <c r="H146" s="58"/>
      <c r="I146" s="58"/>
      <c r="J146" s="58"/>
      <c r="K146" s="58"/>
      <c r="L146" s="58">
        <f>G146</f>
        <v>0</v>
      </c>
    </row>
    <row r="147" spans="1:12" ht="14.25">
      <c r="A147" s="363"/>
      <c r="B147" s="379" t="s">
        <v>332</v>
      </c>
      <c r="C147" s="380"/>
      <c r="D147" s="381"/>
      <c r="E147" s="279"/>
      <c r="F147" s="279"/>
      <c r="G147" s="280"/>
      <c r="H147" s="279"/>
      <c r="I147" s="280"/>
      <c r="J147" s="279"/>
      <c r="K147" s="279"/>
      <c r="L147" s="281"/>
    </row>
    <row r="148" spans="1:12" ht="40.5">
      <c r="A148" s="343">
        <v>1</v>
      </c>
      <c r="B148" s="342" t="s">
        <v>305</v>
      </c>
      <c r="C148" s="117" t="s">
        <v>133</v>
      </c>
      <c r="D148" s="104"/>
      <c r="E148" s="124">
        <v>49.65</v>
      </c>
      <c r="F148" s="110"/>
      <c r="G148" s="58"/>
      <c r="H148" s="112"/>
      <c r="I148" s="58"/>
      <c r="J148" s="113"/>
      <c r="K148" s="58"/>
      <c r="L148" s="58"/>
    </row>
    <row r="149" spans="1:12" ht="13.5">
      <c r="A149" s="172"/>
      <c r="B149" s="111" t="s">
        <v>147</v>
      </c>
      <c r="C149" s="88" t="s">
        <v>135</v>
      </c>
      <c r="D149" s="108">
        <v>0.1</v>
      </c>
      <c r="E149" s="109">
        <f>E148*D149</f>
        <v>4.965</v>
      </c>
      <c r="F149" s="110"/>
      <c r="G149" s="58"/>
      <c r="H149" s="112"/>
      <c r="I149" s="58"/>
      <c r="J149" s="113"/>
      <c r="K149" s="58">
        <f>J149*E149</f>
        <v>0</v>
      </c>
      <c r="L149" s="58">
        <f>K149+I149+G149</f>
        <v>0</v>
      </c>
    </row>
    <row r="150" spans="1:12" ht="21" customHeight="1">
      <c r="A150" s="172"/>
      <c r="B150" s="125" t="s">
        <v>167</v>
      </c>
      <c r="C150" s="126" t="s">
        <v>134</v>
      </c>
      <c r="D150" s="127">
        <v>1.75</v>
      </c>
      <c r="E150" s="128">
        <f>E148*D150</f>
        <v>86.8875</v>
      </c>
      <c r="F150" s="116"/>
      <c r="G150" s="58"/>
      <c r="H150" s="112"/>
      <c r="I150" s="58"/>
      <c r="J150" s="58"/>
      <c r="K150" s="58">
        <f>J150*E150</f>
        <v>0</v>
      </c>
      <c r="L150" s="58">
        <f>K150+I150+G150</f>
        <v>0</v>
      </c>
    </row>
    <row r="151" spans="1:12" ht="13.5">
      <c r="A151" s="343">
        <v>2</v>
      </c>
      <c r="B151" s="147" t="s">
        <v>388</v>
      </c>
      <c r="C151" s="56" t="s">
        <v>133</v>
      </c>
      <c r="D151" s="144"/>
      <c r="E151" s="57">
        <v>1.38</v>
      </c>
      <c r="F151" s="143"/>
      <c r="G151" s="143"/>
      <c r="H151" s="143"/>
      <c r="I151" s="143"/>
      <c r="J151" s="143"/>
      <c r="K151" s="143"/>
      <c r="L151" s="143"/>
    </row>
    <row r="152" spans="1:12" ht="13.5">
      <c r="A152" s="333"/>
      <c r="B152" s="141" t="s">
        <v>144</v>
      </c>
      <c r="C152" s="110" t="s">
        <v>0</v>
      </c>
      <c r="D152" s="58">
        <v>1</v>
      </c>
      <c r="E152" s="58">
        <f>E151*D152</f>
        <v>1.38</v>
      </c>
      <c r="F152" s="58"/>
      <c r="G152" s="58"/>
      <c r="H152" s="58"/>
      <c r="I152" s="58">
        <f>H152*E152</f>
        <v>0</v>
      </c>
      <c r="J152" s="58"/>
      <c r="K152" s="58"/>
      <c r="L152" s="58">
        <f>I152+G152</f>
        <v>0</v>
      </c>
    </row>
    <row r="153" spans="1:12" ht="13.5">
      <c r="A153" s="172"/>
      <c r="B153" s="175" t="s">
        <v>314</v>
      </c>
      <c r="C153" s="110" t="s">
        <v>135</v>
      </c>
      <c r="D153" s="58">
        <v>0.2</v>
      </c>
      <c r="E153" s="58">
        <f>E151*D153</f>
        <v>0.27599999999999997</v>
      </c>
      <c r="F153" s="58"/>
      <c r="G153" s="58"/>
      <c r="H153" s="58"/>
      <c r="I153" s="58"/>
      <c r="J153" s="138"/>
      <c r="K153" s="58">
        <f>J153*E153</f>
        <v>0</v>
      </c>
      <c r="L153" s="58">
        <f>K153+I153+G153</f>
        <v>0</v>
      </c>
    </row>
    <row r="154" spans="1:12" ht="13.5">
      <c r="A154" s="172"/>
      <c r="B154" s="175" t="s">
        <v>401</v>
      </c>
      <c r="C154" s="110" t="s">
        <v>133</v>
      </c>
      <c r="D154" s="58">
        <v>1.22</v>
      </c>
      <c r="E154" s="58">
        <f>D154*E151</f>
        <v>1.6835999999999998</v>
      </c>
      <c r="F154" s="58"/>
      <c r="G154" s="58">
        <f>F154*E154</f>
        <v>0</v>
      </c>
      <c r="H154" s="58"/>
      <c r="I154" s="58"/>
      <c r="J154" s="138"/>
      <c r="K154" s="58"/>
      <c r="L154" s="58">
        <f>G154</f>
        <v>0</v>
      </c>
    </row>
    <row r="155" spans="1:12" ht="27">
      <c r="A155" s="115">
        <v>3</v>
      </c>
      <c r="B155" s="157" t="s">
        <v>442</v>
      </c>
      <c r="C155" s="56" t="s">
        <v>133</v>
      </c>
      <c r="D155" s="110"/>
      <c r="E155" s="57">
        <v>2.75</v>
      </c>
      <c r="F155" s="58"/>
      <c r="G155" s="58"/>
      <c r="H155" s="58"/>
      <c r="I155" s="58"/>
      <c r="J155" s="58"/>
      <c r="K155" s="58"/>
      <c r="L155" s="57"/>
    </row>
    <row r="156" spans="1:12" ht="13.5">
      <c r="A156" s="154"/>
      <c r="B156" s="153" t="s">
        <v>144</v>
      </c>
      <c r="C156" s="110" t="s">
        <v>0</v>
      </c>
      <c r="D156" s="58">
        <v>1</v>
      </c>
      <c r="E156" s="58">
        <f>E155*D156</f>
        <v>2.75</v>
      </c>
      <c r="F156" s="58"/>
      <c r="G156" s="58"/>
      <c r="H156" s="58"/>
      <c r="I156" s="58">
        <f>H156*E156</f>
        <v>0</v>
      </c>
      <c r="J156" s="58"/>
      <c r="K156" s="58"/>
      <c r="L156" s="58">
        <f>I156+G156</f>
        <v>0</v>
      </c>
    </row>
    <row r="157" spans="1:12" ht="13.5">
      <c r="A157" s="154"/>
      <c r="B157" s="152" t="s">
        <v>142</v>
      </c>
      <c r="C157" s="110" t="s">
        <v>0</v>
      </c>
      <c r="D157" s="58">
        <v>1</v>
      </c>
      <c r="E157" s="58">
        <f>E155*D157</f>
        <v>2.75</v>
      </c>
      <c r="F157" s="58"/>
      <c r="G157" s="58"/>
      <c r="H157" s="58"/>
      <c r="I157" s="58"/>
      <c r="J157" s="58"/>
      <c r="K157" s="58">
        <f>J157*E157</f>
        <v>0</v>
      </c>
      <c r="L157" s="58">
        <f aca="true" t="shared" si="3" ref="L157:L162">K157+I157+G157</f>
        <v>0</v>
      </c>
    </row>
    <row r="158" spans="1:12" ht="13.5">
      <c r="A158" s="154"/>
      <c r="B158" s="152" t="s">
        <v>137</v>
      </c>
      <c r="C158" s="110" t="s">
        <v>133</v>
      </c>
      <c r="D158" s="58">
        <v>1.02</v>
      </c>
      <c r="E158" s="58">
        <f>E155*D158</f>
        <v>2.805</v>
      </c>
      <c r="F158" s="58"/>
      <c r="G158" s="58">
        <f>F158*E158</f>
        <v>0</v>
      </c>
      <c r="H158" s="58"/>
      <c r="I158" s="58"/>
      <c r="J158" s="58"/>
      <c r="K158" s="58"/>
      <c r="L158" s="58">
        <f t="shared" si="3"/>
        <v>0</v>
      </c>
    </row>
    <row r="159" spans="1:12" ht="13.5">
      <c r="A159" s="154"/>
      <c r="B159" s="152" t="s">
        <v>138</v>
      </c>
      <c r="C159" s="144" t="s">
        <v>121</v>
      </c>
      <c r="D159" s="108">
        <v>0.704</v>
      </c>
      <c r="E159" s="143">
        <f>E155*D159</f>
        <v>1.936</v>
      </c>
      <c r="F159" s="143"/>
      <c r="G159" s="58">
        <f>F159*E159</f>
        <v>0</v>
      </c>
      <c r="H159" s="143"/>
      <c r="I159" s="143"/>
      <c r="J159" s="143"/>
      <c r="K159" s="143"/>
      <c r="L159" s="58">
        <f t="shared" si="3"/>
        <v>0</v>
      </c>
    </row>
    <row r="160" spans="1:12" ht="13.5">
      <c r="A160" s="154"/>
      <c r="B160" s="152" t="s">
        <v>139</v>
      </c>
      <c r="C160" s="144" t="s">
        <v>133</v>
      </c>
      <c r="D160" s="108">
        <v>0.02</v>
      </c>
      <c r="E160" s="143">
        <f>E155*D160</f>
        <v>0.055</v>
      </c>
      <c r="F160" s="143"/>
      <c r="G160" s="58">
        <f>F160*E160</f>
        <v>0</v>
      </c>
      <c r="H160" s="143"/>
      <c r="I160" s="143"/>
      <c r="J160" s="143"/>
      <c r="K160" s="143"/>
      <c r="L160" s="58">
        <f t="shared" si="3"/>
        <v>0</v>
      </c>
    </row>
    <row r="161" spans="1:12" ht="13.5">
      <c r="A161" s="154"/>
      <c r="B161" s="153" t="s">
        <v>168</v>
      </c>
      <c r="C161" s="144" t="s">
        <v>128</v>
      </c>
      <c r="D161" s="144"/>
      <c r="E161" s="410">
        <v>0.18</v>
      </c>
      <c r="F161" s="143"/>
      <c r="G161" s="143">
        <f>F161*E161</f>
        <v>0</v>
      </c>
      <c r="H161" s="143"/>
      <c r="I161" s="143"/>
      <c r="J161" s="143"/>
      <c r="K161" s="143"/>
      <c r="L161" s="58">
        <f t="shared" si="3"/>
        <v>0</v>
      </c>
    </row>
    <row r="162" spans="1:12" ht="13.5">
      <c r="A162" s="254"/>
      <c r="B162" s="152" t="s">
        <v>123</v>
      </c>
      <c r="C162" s="110" t="s">
        <v>0</v>
      </c>
      <c r="D162" s="58">
        <v>1.31</v>
      </c>
      <c r="E162" s="58">
        <f>E155*D162</f>
        <v>3.6025</v>
      </c>
      <c r="F162" s="58"/>
      <c r="G162" s="58">
        <f>F162*E162</f>
        <v>0</v>
      </c>
      <c r="H162" s="58"/>
      <c r="I162" s="58"/>
      <c r="J162" s="58"/>
      <c r="K162" s="58"/>
      <c r="L162" s="58">
        <f t="shared" si="3"/>
        <v>0</v>
      </c>
    </row>
    <row r="163" spans="1:12" ht="27">
      <c r="A163" s="115">
        <v>4</v>
      </c>
      <c r="B163" s="157" t="s">
        <v>443</v>
      </c>
      <c r="C163" s="56" t="s">
        <v>133</v>
      </c>
      <c r="D163" s="110"/>
      <c r="E163" s="57">
        <v>4.8</v>
      </c>
      <c r="F163" s="58"/>
      <c r="G163" s="58"/>
      <c r="H163" s="58"/>
      <c r="I163" s="58"/>
      <c r="J163" s="58"/>
      <c r="K163" s="58"/>
      <c r="L163" s="57"/>
    </row>
    <row r="164" spans="1:12" ht="13.5">
      <c r="A164" s="154"/>
      <c r="B164" s="153" t="s">
        <v>144</v>
      </c>
      <c r="C164" s="110" t="s">
        <v>0</v>
      </c>
      <c r="D164" s="58">
        <v>1</v>
      </c>
      <c r="E164" s="58">
        <f>E163*D164</f>
        <v>4.8</v>
      </c>
      <c r="F164" s="58"/>
      <c r="G164" s="58"/>
      <c r="H164" s="58"/>
      <c r="I164" s="58">
        <f>H164*E164</f>
        <v>0</v>
      </c>
      <c r="J164" s="58"/>
      <c r="K164" s="58"/>
      <c r="L164" s="58">
        <f>I164+G164</f>
        <v>0</v>
      </c>
    </row>
    <row r="165" spans="1:12" ht="13.5">
      <c r="A165" s="154"/>
      <c r="B165" s="152" t="s">
        <v>142</v>
      </c>
      <c r="C165" s="110" t="s">
        <v>0</v>
      </c>
      <c r="D165" s="58">
        <v>1</v>
      </c>
      <c r="E165" s="58">
        <f>E163*D165</f>
        <v>4.8</v>
      </c>
      <c r="F165" s="58"/>
      <c r="G165" s="58"/>
      <c r="H165" s="58"/>
      <c r="I165" s="58"/>
      <c r="J165" s="58"/>
      <c r="K165" s="58">
        <f>J165*E165</f>
        <v>0</v>
      </c>
      <c r="L165" s="58">
        <f aca="true" t="shared" si="4" ref="L165:L171">K165+I165+G165</f>
        <v>0</v>
      </c>
    </row>
    <row r="166" spans="1:12" ht="13.5">
      <c r="A166" s="154"/>
      <c r="B166" s="152" t="s">
        <v>137</v>
      </c>
      <c r="C166" s="110" t="s">
        <v>133</v>
      </c>
      <c r="D166" s="58">
        <v>1.02</v>
      </c>
      <c r="E166" s="58">
        <f>E163*D166</f>
        <v>4.896</v>
      </c>
      <c r="F166" s="58"/>
      <c r="G166" s="58">
        <f aca="true" t="shared" si="5" ref="G166:G171">F166*E166</f>
        <v>0</v>
      </c>
      <c r="H166" s="58"/>
      <c r="I166" s="58"/>
      <c r="J166" s="58"/>
      <c r="K166" s="58"/>
      <c r="L166" s="58">
        <f t="shared" si="4"/>
        <v>0</v>
      </c>
    </row>
    <row r="167" spans="1:12" ht="13.5">
      <c r="A167" s="154"/>
      <c r="B167" s="152" t="s">
        <v>138</v>
      </c>
      <c r="C167" s="144" t="s">
        <v>121</v>
      </c>
      <c r="D167" s="108">
        <v>2.46</v>
      </c>
      <c r="E167" s="143">
        <f>E163*D167</f>
        <v>11.808</v>
      </c>
      <c r="F167" s="143"/>
      <c r="G167" s="58">
        <f t="shared" si="5"/>
        <v>0</v>
      </c>
      <c r="H167" s="143"/>
      <c r="I167" s="143"/>
      <c r="J167" s="143"/>
      <c r="K167" s="143"/>
      <c r="L167" s="58">
        <f t="shared" si="4"/>
        <v>0</v>
      </c>
    </row>
    <row r="168" spans="1:12" ht="13.5">
      <c r="A168" s="154"/>
      <c r="B168" s="152" t="s">
        <v>139</v>
      </c>
      <c r="C168" s="144" t="s">
        <v>133</v>
      </c>
      <c r="D168" s="108">
        <v>0.08</v>
      </c>
      <c r="E168" s="143">
        <f>E163*D168</f>
        <v>0.384</v>
      </c>
      <c r="F168" s="143"/>
      <c r="G168" s="58">
        <f t="shared" si="5"/>
        <v>0</v>
      </c>
      <c r="H168" s="143"/>
      <c r="I168" s="143"/>
      <c r="J168" s="143"/>
      <c r="K168" s="143"/>
      <c r="L168" s="58">
        <f t="shared" si="4"/>
        <v>0</v>
      </c>
    </row>
    <row r="169" spans="1:12" ht="13.5">
      <c r="A169" s="154"/>
      <c r="B169" s="153" t="s">
        <v>168</v>
      </c>
      <c r="C169" s="144" t="s">
        <v>128</v>
      </c>
      <c r="D169" s="144"/>
      <c r="E169" s="410">
        <v>0.303</v>
      </c>
      <c r="F169" s="143"/>
      <c r="G169" s="143">
        <f t="shared" si="5"/>
        <v>0</v>
      </c>
      <c r="H169" s="143"/>
      <c r="I169" s="143"/>
      <c r="J169" s="143"/>
      <c r="K169" s="143"/>
      <c r="L169" s="58">
        <f t="shared" si="4"/>
        <v>0</v>
      </c>
    </row>
    <row r="170" spans="1:12" ht="13.5">
      <c r="A170" s="154"/>
      <c r="B170" s="153" t="s">
        <v>169</v>
      </c>
      <c r="C170" s="144" t="s">
        <v>128</v>
      </c>
      <c r="D170" s="144"/>
      <c r="E170" s="143">
        <v>0.02</v>
      </c>
      <c r="F170" s="143"/>
      <c r="G170" s="143">
        <f t="shared" si="5"/>
        <v>0</v>
      </c>
      <c r="H170" s="143"/>
      <c r="I170" s="143"/>
      <c r="J170" s="143"/>
      <c r="K170" s="143"/>
      <c r="L170" s="58">
        <f t="shared" si="4"/>
        <v>0</v>
      </c>
    </row>
    <row r="171" spans="1:12" ht="13.5">
      <c r="A171" s="254"/>
      <c r="B171" s="152" t="s">
        <v>123</v>
      </c>
      <c r="C171" s="110" t="s">
        <v>0</v>
      </c>
      <c r="D171" s="58">
        <v>1.31</v>
      </c>
      <c r="E171" s="58">
        <f>E163*D171</f>
        <v>6.288</v>
      </c>
      <c r="F171" s="58"/>
      <c r="G171" s="58">
        <f t="shared" si="5"/>
        <v>0</v>
      </c>
      <c r="H171" s="58"/>
      <c r="I171" s="58"/>
      <c r="J171" s="58"/>
      <c r="K171" s="58"/>
      <c r="L171" s="58">
        <f t="shared" si="4"/>
        <v>0</v>
      </c>
    </row>
    <row r="172" spans="1:12" ht="27">
      <c r="A172" s="154">
        <v>5</v>
      </c>
      <c r="B172" s="203" t="s">
        <v>444</v>
      </c>
      <c r="C172" s="56" t="s">
        <v>136</v>
      </c>
      <c r="D172" s="57"/>
      <c r="E172" s="57">
        <v>2</v>
      </c>
      <c r="F172" s="58"/>
      <c r="G172" s="58"/>
      <c r="H172" s="58"/>
      <c r="I172" s="58"/>
      <c r="J172" s="58"/>
      <c r="K172" s="58"/>
      <c r="L172" s="58"/>
    </row>
    <row r="173" spans="1:12" ht="13.5">
      <c r="A173" s="154"/>
      <c r="B173" s="153" t="s">
        <v>144</v>
      </c>
      <c r="C173" s="110" t="s">
        <v>0</v>
      </c>
      <c r="D173" s="58">
        <v>1</v>
      </c>
      <c r="E173" s="58">
        <f>E172*D173</f>
        <v>2</v>
      </c>
      <c r="F173" s="58"/>
      <c r="G173" s="58"/>
      <c r="H173" s="58"/>
      <c r="I173" s="58">
        <f>H173*E173</f>
        <v>0</v>
      </c>
      <c r="J173" s="58"/>
      <c r="K173" s="58"/>
      <c r="L173" s="58">
        <f>I173+G173</f>
        <v>0</v>
      </c>
    </row>
    <row r="174" spans="1:12" ht="13.5">
      <c r="A174" s="154"/>
      <c r="B174" s="152" t="s">
        <v>445</v>
      </c>
      <c r="C174" s="110" t="s">
        <v>136</v>
      </c>
      <c r="D174" s="58">
        <v>1</v>
      </c>
      <c r="E174" s="58">
        <f>E172*D174</f>
        <v>2</v>
      </c>
      <c r="F174" s="58"/>
      <c r="G174" s="58">
        <f>F174*E174</f>
        <v>0</v>
      </c>
      <c r="H174" s="58"/>
      <c r="I174" s="58"/>
      <c r="J174" s="58"/>
      <c r="K174" s="58"/>
      <c r="L174" s="58">
        <f>K174+I174+G174</f>
        <v>0</v>
      </c>
    </row>
    <row r="175" spans="1:12" ht="12.75">
      <c r="A175" s="171"/>
      <c r="B175" s="157" t="s">
        <v>5</v>
      </c>
      <c r="C175" s="144"/>
      <c r="D175" s="143"/>
      <c r="E175" s="143"/>
      <c r="F175" s="143"/>
      <c r="G175" s="114">
        <f>SUM(G14:G174)</f>
        <v>0</v>
      </c>
      <c r="H175" s="143"/>
      <c r="I175" s="143"/>
      <c r="J175" s="143"/>
      <c r="K175" s="143"/>
      <c r="L175" s="57">
        <f>SUM(L14:L174)</f>
        <v>0</v>
      </c>
    </row>
    <row r="176" spans="1:12" ht="12.75">
      <c r="A176" s="174"/>
      <c r="B176" s="148" t="s">
        <v>129</v>
      </c>
      <c r="C176" s="382">
        <v>0.05</v>
      </c>
      <c r="D176" s="383"/>
      <c r="E176" s="60"/>
      <c r="F176" s="61"/>
      <c r="G176" s="61"/>
      <c r="H176" s="61"/>
      <c r="I176" s="61"/>
      <c r="J176" s="61"/>
      <c r="K176" s="61"/>
      <c r="L176" s="58">
        <f>G175*C176</f>
        <v>0</v>
      </c>
    </row>
    <row r="177" spans="1:13" ht="13.5">
      <c r="A177" s="174"/>
      <c r="B177" s="157" t="s">
        <v>5</v>
      </c>
      <c r="C177" s="382"/>
      <c r="D177" s="383"/>
      <c r="E177" s="60"/>
      <c r="F177" s="61"/>
      <c r="G177" s="61"/>
      <c r="H177" s="61"/>
      <c r="I177" s="61"/>
      <c r="J177" s="61"/>
      <c r="K177" s="61"/>
      <c r="L177" s="58">
        <f>L176+L175</f>
        <v>0</v>
      </c>
      <c r="M177" s="105"/>
    </row>
    <row r="178" spans="1:12" ht="13.5">
      <c r="A178" s="384"/>
      <c r="B178" s="385" t="s">
        <v>130</v>
      </c>
      <c r="C178" s="386">
        <v>0.1</v>
      </c>
      <c r="D178" s="383"/>
      <c r="E178" s="60"/>
      <c r="F178" s="61"/>
      <c r="G178" s="61"/>
      <c r="H178" s="61"/>
      <c r="I178" s="61"/>
      <c r="J178" s="61"/>
      <c r="K178" s="61"/>
      <c r="L178" s="58">
        <f>L177*C178</f>
        <v>0</v>
      </c>
    </row>
    <row r="179" spans="1:13" ht="13.5">
      <c r="A179" s="384"/>
      <c r="B179" s="387" t="s">
        <v>122</v>
      </c>
      <c r="C179" s="386"/>
      <c r="D179" s="383"/>
      <c r="E179" s="60"/>
      <c r="F179" s="61"/>
      <c r="G179" s="61"/>
      <c r="H179" s="61"/>
      <c r="I179" s="61"/>
      <c r="J179" s="61"/>
      <c r="K179" s="61"/>
      <c r="L179" s="58">
        <f>L178+L177</f>
        <v>0</v>
      </c>
      <c r="M179" s="105"/>
    </row>
    <row r="180" spans="1:12" ht="13.5">
      <c r="A180" s="388"/>
      <c r="B180" s="148" t="s">
        <v>131</v>
      </c>
      <c r="C180" s="382">
        <v>0.08</v>
      </c>
      <c r="D180" s="56"/>
      <c r="E180" s="389"/>
      <c r="F180" s="148"/>
      <c r="G180" s="114"/>
      <c r="H180" s="114"/>
      <c r="I180" s="114"/>
      <c r="J180" s="390"/>
      <c r="K180" s="390"/>
      <c r="L180" s="143">
        <f>L179*C180</f>
        <v>0</v>
      </c>
    </row>
    <row r="181" spans="1:12" ht="13.5">
      <c r="A181" s="391"/>
      <c r="B181" s="157" t="s">
        <v>5</v>
      </c>
      <c r="C181" s="382"/>
      <c r="D181" s="56"/>
      <c r="E181" s="389"/>
      <c r="F181" s="148"/>
      <c r="G181" s="114"/>
      <c r="H181" s="114"/>
      <c r="I181" s="114"/>
      <c r="J181" s="390"/>
      <c r="K181" s="390"/>
      <c r="L181" s="143">
        <f>L180+L179</f>
        <v>0</v>
      </c>
    </row>
    <row r="182" spans="1:12" ht="13.5">
      <c r="A182" s="391"/>
      <c r="B182" s="148" t="s">
        <v>120</v>
      </c>
      <c r="C182" s="382">
        <v>0.05</v>
      </c>
      <c r="D182" s="56"/>
      <c r="E182" s="389"/>
      <c r="F182" s="148"/>
      <c r="G182" s="114"/>
      <c r="H182" s="114"/>
      <c r="I182" s="114"/>
      <c r="J182" s="390"/>
      <c r="K182" s="390"/>
      <c r="L182" s="143">
        <f>L181*C182</f>
        <v>0</v>
      </c>
    </row>
    <row r="183" spans="1:12" ht="13.5">
      <c r="A183" s="391"/>
      <c r="B183" s="157" t="s">
        <v>5</v>
      </c>
      <c r="C183" s="382"/>
      <c r="D183" s="56"/>
      <c r="E183" s="389"/>
      <c r="F183" s="148"/>
      <c r="G183" s="114"/>
      <c r="H183" s="114"/>
      <c r="I183" s="114"/>
      <c r="J183" s="390"/>
      <c r="K183" s="390"/>
      <c r="L183" s="143">
        <f>L182+L181</f>
        <v>0</v>
      </c>
    </row>
    <row r="184" spans="1:12" ht="13.5">
      <c r="A184" s="391"/>
      <c r="B184" s="148" t="s">
        <v>132</v>
      </c>
      <c r="C184" s="382">
        <v>0.18</v>
      </c>
      <c r="D184" s="56"/>
      <c r="E184" s="389"/>
      <c r="F184" s="148"/>
      <c r="G184" s="114"/>
      <c r="H184" s="114"/>
      <c r="I184" s="114"/>
      <c r="J184" s="390"/>
      <c r="K184" s="390"/>
      <c r="L184" s="143">
        <f>L183*C184</f>
        <v>0</v>
      </c>
    </row>
    <row r="185" spans="1:12" ht="13.5">
      <c r="A185" s="391"/>
      <c r="B185" s="157" t="s">
        <v>143</v>
      </c>
      <c r="C185" s="392"/>
      <c r="D185" s="392"/>
      <c r="E185" s="392"/>
      <c r="F185" s="392"/>
      <c r="G185" s="393"/>
      <c r="H185" s="393"/>
      <c r="I185" s="393"/>
      <c r="J185" s="393"/>
      <c r="K185" s="393"/>
      <c r="L185" s="104">
        <f>L184+L183</f>
        <v>0</v>
      </c>
    </row>
    <row r="186" ht="13.5">
      <c r="L186" s="106"/>
    </row>
    <row r="188" ht="13.5">
      <c r="L188" s="105"/>
    </row>
    <row r="193" ht="13.5">
      <c r="L193" s="105"/>
    </row>
  </sheetData>
  <sheetProtection/>
  <mergeCells count="14">
    <mergeCell ref="B110:E110"/>
    <mergeCell ref="A14:A17"/>
    <mergeCell ref="B30:E30"/>
    <mergeCell ref="B43:E43"/>
    <mergeCell ref="B99:E99"/>
    <mergeCell ref="B71:E71"/>
    <mergeCell ref="B88:E88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9">
      <selection activeCell="H14" sqref="H14:H76"/>
    </sheetView>
  </sheetViews>
  <sheetFormatPr defaultColWidth="9.00390625" defaultRowHeight="12.75"/>
  <cols>
    <col min="1" max="1" width="6.25390625" style="65" customWidth="1"/>
    <col min="2" max="2" width="47.1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301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227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522" t="s">
        <v>10</v>
      </c>
      <c r="B10" s="544" t="s">
        <v>11</v>
      </c>
      <c r="C10" s="544" t="s">
        <v>1</v>
      </c>
      <c r="D10" s="546" t="s">
        <v>2</v>
      </c>
      <c r="E10" s="525"/>
      <c r="F10" s="526" t="s">
        <v>3</v>
      </c>
      <c r="G10" s="527"/>
      <c r="H10" s="528" t="s">
        <v>4</v>
      </c>
      <c r="I10" s="529"/>
      <c r="J10" s="528" t="s">
        <v>186</v>
      </c>
      <c r="K10" s="529"/>
      <c r="L10" s="530" t="s">
        <v>5</v>
      </c>
    </row>
    <row r="11" spans="1:12" ht="68.25" customHeight="1">
      <c r="A11" s="523"/>
      <c r="B11" s="545"/>
      <c r="C11" s="54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31"/>
    </row>
    <row r="12" spans="1:12" ht="21" customHeight="1">
      <c r="A12" s="228" t="s">
        <v>8</v>
      </c>
      <c r="B12" s="228">
        <v>2</v>
      </c>
      <c r="C12" s="207">
        <v>3</v>
      </c>
      <c r="D12" s="72" t="s">
        <v>9</v>
      </c>
      <c r="E12" s="205">
        <v>5</v>
      </c>
      <c r="F12" s="207">
        <v>6</v>
      </c>
      <c r="G12" s="205">
        <v>7</v>
      </c>
      <c r="H12" s="207">
        <v>8</v>
      </c>
      <c r="I12" s="205">
        <v>9</v>
      </c>
      <c r="J12" s="205">
        <v>10</v>
      </c>
      <c r="K12" s="205">
        <v>11</v>
      </c>
      <c r="L12" s="228">
        <v>12</v>
      </c>
    </row>
    <row r="13" spans="1:12" ht="21" customHeight="1">
      <c r="A13" s="174"/>
      <c r="B13" s="547" t="s">
        <v>287</v>
      </c>
      <c r="C13" s="547"/>
      <c r="D13" s="547"/>
      <c r="E13" s="547"/>
      <c r="F13" s="178"/>
      <c r="G13" s="179"/>
      <c r="H13" s="180"/>
      <c r="I13" s="179"/>
      <c r="J13" s="179"/>
      <c r="K13" s="179"/>
      <c r="L13" s="181"/>
    </row>
    <row r="14" spans="1:12" ht="48.75" customHeight="1">
      <c r="A14" s="220">
        <v>1</v>
      </c>
      <c r="B14" s="270" t="s">
        <v>209</v>
      </c>
      <c r="C14" s="183" t="s">
        <v>124</v>
      </c>
      <c r="D14" s="183"/>
      <c r="E14" s="184">
        <v>1280</v>
      </c>
      <c r="F14" s="185"/>
      <c r="G14" s="187"/>
      <c r="H14" s="187"/>
      <c r="I14" s="187"/>
      <c r="J14" s="187"/>
      <c r="K14" s="185"/>
      <c r="L14" s="187"/>
    </row>
    <row r="15" spans="1:12" ht="18.75" customHeight="1">
      <c r="A15" s="222"/>
      <c r="B15" s="261" t="s">
        <v>145</v>
      </c>
      <c r="C15" s="88" t="s">
        <v>0</v>
      </c>
      <c r="D15" s="187">
        <v>1</v>
      </c>
      <c r="E15" s="185">
        <f>E14*D15</f>
        <v>1280</v>
      </c>
      <c r="F15" s="185"/>
      <c r="G15" s="187"/>
      <c r="H15" s="185"/>
      <c r="I15" s="185">
        <f>H15*E15</f>
        <v>0</v>
      </c>
      <c r="J15" s="185"/>
      <c r="K15" s="185"/>
      <c r="L15" s="185">
        <f>K15+I15+G15</f>
        <v>0</v>
      </c>
    </row>
    <row r="16" spans="1:12" ht="18.75" customHeight="1">
      <c r="A16" s="222"/>
      <c r="B16" s="82" t="s">
        <v>451</v>
      </c>
      <c r="C16" s="88" t="s">
        <v>124</v>
      </c>
      <c r="D16" s="187"/>
      <c r="E16" s="185">
        <v>50</v>
      </c>
      <c r="F16" s="185"/>
      <c r="G16" s="185">
        <f>F16*E16</f>
        <v>0</v>
      </c>
      <c r="H16" s="185"/>
      <c r="I16" s="185"/>
      <c r="J16" s="185"/>
      <c r="K16" s="185"/>
      <c r="L16" s="185">
        <f>G16</f>
        <v>0</v>
      </c>
    </row>
    <row r="17" spans="1:12" ht="18.75" customHeight="1">
      <c r="A17" s="222"/>
      <c r="B17" s="82" t="s">
        <v>452</v>
      </c>
      <c r="C17" s="88" t="s">
        <v>124</v>
      </c>
      <c r="D17" s="187"/>
      <c r="E17" s="185">
        <v>30</v>
      </c>
      <c r="F17" s="185"/>
      <c r="G17" s="185">
        <f aca="true" t="shared" si="0" ref="G17:G25">F17*E17</f>
        <v>0</v>
      </c>
      <c r="H17" s="185"/>
      <c r="I17" s="185"/>
      <c r="J17" s="185"/>
      <c r="K17" s="185"/>
      <c r="L17" s="185">
        <f aca="true" t="shared" si="1" ref="L17:L25">G17</f>
        <v>0</v>
      </c>
    </row>
    <row r="18" spans="1:12" ht="18.75" customHeight="1">
      <c r="A18" s="222"/>
      <c r="B18" s="82" t="s">
        <v>453</v>
      </c>
      <c r="C18" s="88" t="s">
        <v>124</v>
      </c>
      <c r="D18" s="187"/>
      <c r="E18" s="185">
        <v>30</v>
      </c>
      <c r="F18" s="185"/>
      <c r="G18" s="185">
        <f t="shared" si="0"/>
        <v>0</v>
      </c>
      <c r="H18" s="185"/>
      <c r="I18" s="185"/>
      <c r="J18" s="185"/>
      <c r="K18" s="185"/>
      <c r="L18" s="185">
        <f t="shared" si="1"/>
        <v>0</v>
      </c>
    </row>
    <row r="19" spans="1:12" ht="18.75" customHeight="1">
      <c r="A19" s="222"/>
      <c r="B19" s="82" t="s">
        <v>454</v>
      </c>
      <c r="C19" s="88" t="s">
        <v>124</v>
      </c>
      <c r="D19" s="187"/>
      <c r="E19" s="185">
        <v>30</v>
      </c>
      <c r="F19" s="185"/>
      <c r="G19" s="185">
        <f t="shared" si="0"/>
        <v>0</v>
      </c>
      <c r="H19" s="185"/>
      <c r="I19" s="185"/>
      <c r="J19" s="185"/>
      <c r="K19" s="185"/>
      <c r="L19" s="185">
        <f t="shared" si="1"/>
        <v>0</v>
      </c>
    </row>
    <row r="20" spans="1:12" ht="18.75" customHeight="1">
      <c r="A20" s="222"/>
      <c r="B20" s="239" t="s">
        <v>291</v>
      </c>
      <c r="C20" s="88" t="s">
        <v>124</v>
      </c>
      <c r="D20" s="187"/>
      <c r="E20" s="185">
        <v>50</v>
      </c>
      <c r="F20" s="185"/>
      <c r="G20" s="185">
        <f t="shared" si="0"/>
        <v>0</v>
      </c>
      <c r="H20" s="213"/>
      <c r="I20" s="213"/>
      <c r="J20" s="213"/>
      <c r="K20" s="213"/>
      <c r="L20" s="185">
        <f t="shared" si="1"/>
        <v>0</v>
      </c>
    </row>
    <row r="21" spans="1:12" ht="18.75" customHeight="1">
      <c r="A21" s="222"/>
      <c r="B21" s="239" t="s">
        <v>456</v>
      </c>
      <c r="C21" s="88" t="s">
        <v>124</v>
      </c>
      <c r="D21" s="187"/>
      <c r="E21" s="185">
        <v>40</v>
      </c>
      <c r="F21" s="185"/>
      <c r="G21" s="185">
        <f t="shared" si="0"/>
        <v>0</v>
      </c>
      <c r="H21" s="213"/>
      <c r="I21" s="213"/>
      <c r="J21" s="213"/>
      <c r="K21" s="213"/>
      <c r="L21" s="185">
        <f t="shared" si="1"/>
        <v>0</v>
      </c>
    </row>
    <row r="22" spans="1:12" ht="18.75" customHeight="1">
      <c r="A22" s="222"/>
      <c r="B22" s="239" t="s">
        <v>210</v>
      </c>
      <c r="C22" s="88" t="s">
        <v>124</v>
      </c>
      <c r="D22" s="187"/>
      <c r="E22" s="185">
        <v>300</v>
      </c>
      <c r="F22" s="185"/>
      <c r="G22" s="185">
        <f t="shared" si="0"/>
        <v>0</v>
      </c>
      <c r="H22" s="213"/>
      <c r="I22" s="213"/>
      <c r="J22" s="213"/>
      <c r="K22" s="213"/>
      <c r="L22" s="185">
        <f t="shared" si="1"/>
        <v>0</v>
      </c>
    </row>
    <row r="23" spans="1:12" ht="18.75" customHeight="1">
      <c r="A23" s="222"/>
      <c r="B23" s="239" t="s">
        <v>457</v>
      </c>
      <c r="C23" s="88" t="s">
        <v>124</v>
      </c>
      <c r="D23" s="187"/>
      <c r="E23" s="185">
        <v>50</v>
      </c>
      <c r="F23" s="185"/>
      <c r="G23" s="185">
        <f t="shared" si="0"/>
        <v>0</v>
      </c>
      <c r="H23" s="213"/>
      <c r="I23" s="213"/>
      <c r="J23" s="213"/>
      <c r="K23" s="213"/>
      <c r="L23" s="185">
        <f t="shared" si="1"/>
        <v>0</v>
      </c>
    </row>
    <row r="24" spans="1:12" ht="18.75" customHeight="1">
      <c r="A24" s="222"/>
      <c r="B24" s="239" t="s">
        <v>455</v>
      </c>
      <c r="C24" s="88" t="s">
        <v>124</v>
      </c>
      <c r="D24" s="187"/>
      <c r="E24" s="185">
        <v>500</v>
      </c>
      <c r="F24" s="185"/>
      <c r="G24" s="185">
        <f t="shared" si="0"/>
        <v>0</v>
      </c>
      <c r="H24" s="213"/>
      <c r="I24" s="213"/>
      <c r="J24" s="213"/>
      <c r="K24" s="213"/>
      <c r="L24" s="185">
        <f t="shared" si="1"/>
        <v>0</v>
      </c>
    </row>
    <row r="25" spans="1:12" ht="18.75" customHeight="1">
      <c r="A25" s="222"/>
      <c r="B25" s="239" t="s">
        <v>458</v>
      </c>
      <c r="C25" s="88" t="s">
        <v>124</v>
      </c>
      <c r="D25" s="187"/>
      <c r="E25" s="185">
        <v>200</v>
      </c>
      <c r="F25" s="185"/>
      <c r="G25" s="185">
        <f t="shared" si="0"/>
        <v>0</v>
      </c>
      <c r="H25" s="213"/>
      <c r="I25" s="213"/>
      <c r="J25" s="213"/>
      <c r="K25" s="213"/>
      <c r="L25" s="185">
        <f t="shared" si="1"/>
        <v>0</v>
      </c>
    </row>
    <row r="26" spans="1:12" ht="18.75" customHeight="1">
      <c r="A26" s="220">
        <v>2</v>
      </c>
      <c r="B26" s="238" t="s">
        <v>211</v>
      </c>
      <c r="C26" s="183" t="s">
        <v>124</v>
      </c>
      <c r="D26" s="183"/>
      <c r="E26" s="184">
        <v>140</v>
      </c>
      <c r="F26" s="185"/>
      <c r="G26" s="213"/>
      <c r="H26" s="213"/>
      <c r="I26" s="213"/>
      <c r="J26" s="213"/>
      <c r="K26" s="213"/>
      <c r="L26" s="213"/>
    </row>
    <row r="27" spans="1:12" ht="18.75" customHeight="1">
      <c r="A27" s="222"/>
      <c r="B27" s="261" t="s">
        <v>145</v>
      </c>
      <c r="C27" s="88" t="s">
        <v>0</v>
      </c>
      <c r="D27" s="187">
        <v>0.16</v>
      </c>
      <c r="E27" s="185">
        <f>E26*D27</f>
        <v>22.400000000000002</v>
      </c>
      <c r="F27" s="185"/>
      <c r="G27" s="213"/>
      <c r="H27" s="213"/>
      <c r="I27" s="213">
        <f>H27*E27</f>
        <v>0</v>
      </c>
      <c r="J27" s="213"/>
      <c r="K27" s="213"/>
      <c r="L27" s="213">
        <f>K27+I27+G27</f>
        <v>0</v>
      </c>
    </row>
    <row r="28" spans="1:12" ht="18.75" customHeight="1">
      <c r="A28" s="222"/>
      <c r="B28" s="266" t="s">
        <v>187</v>
      </c>
      <c r="C28" s="206" t="s">
        <v>0</v>
      </c>
      <c r="D28" s="187">
        <v>0.0191</v>
      </c>
      <c r="E28" s="185">
        <f>E26*D28</f>
        <v>2.674</v>
      </c>
      <c r="F28" s="185"/>
      <c r="G28" s="213">
        <f>F28*E28</f>
        <v>0</v>
      </c>
      <c r="H28" s="213"/>
      <c r="I28" s="213"/>
      <c r="J28" s="213"/>
      <c r="K28" s="213"/>
      <c r="L28" s="213">
        <f>K28+I28+G28</f>
        <v>0</v>
      </c>
    </row>
    <row r="29" spans="1:12" ht="18.75" customHeight="1">
      <c r="A29" s="222"/>
      <c r="B29" s="239" t="s">
        <v>292</v>
      </c>
      <c r="C29" s="187" t="s">
        <v>188</v>
      </c>
      <c r="D29" s="185">
        <v>1</v>
      </c>
      <c r="E29" s="185">
        <f>E26*D29</f>
        <v>140</v>
      </c>
      <c r="F29" s="185"/>
      <c r="G29" s="213">
        <f>F29*E29</f>
        <v>0</v>
      </c>
      <c r="H29" s="213"/>
      <c r="I29" s="213"/>
      <c r="J29" s="213"/>
      <c r="K29" s="213"/>
      <c r="L29" s="213">
        <f>I29+G29</f>
        <v>0</v>
      </c>
    </row>
    <row r="30" spans="1:12" ht="15.75" customHeight="1">
      <c r="A30" s="232">
        <v>3</v>
      </c>
      <c r="B30" s="134" t="s">
        <v>218</v>
      </c>
      <c r="C30" s="131" t="s">
        <v>136</v>
      </c>
      <c r="D30" s="132"/>
      <c r="E30" s="136">
        <v>15</v>
      </c>
      <c r="F30" s="185"/>
      <c r="G30" s="213"/>
      <c r="H30" s="213"/>
      <c r="I30" s="213"/>
      <c r="J30" s="213"/>
      <c r="K30" s="213"/>
      <c r="L30" s="213"/>
    </row>
    <row r="31" spans="1:12" ht="19.5" customHeight="1">
      <c r="A31" s="231"/>
      <c r="B31" s="261" t="s">
        <v>144</v>
      </c>
      <c r="C31" s="88" t="s">
        <v>0</v>
      </c>
      <c r="D31" s="233">
        <v>1</v>
      </c>
      <c r="E31" s="209">
        <f>E30*D31</f>
        <v>15</v>
      </c>
      <c r="F31" s="185"/>
      <c r="G31" s="213"/>
      <c r="H31" s="213"/>
      <c r="I31" s="213">
        <f>H31*E31</f>
        <v>0</v>
      </c>
      <c r="J31" s="213"/>
      <c r="K31" s="213"/>
      <c r="L31" s="213">
        <f>K31+I31+G31</f>
        <v>0</v>
      </c>
    </row>
    <row r="32" spans="1:12" ht="15.75" customHeight="1">
      <c r="A32" s="231"/>
      <c r="B32" s="135" t="s">
        <v>219</v>
      </c>
      <c r="C32" s="207" t="s">
        <v>136</v>
      </c>
      <c r="D32" s="208" t="s">
        <v>171</v>
      </c>
      <c r="E32" s="209">
        <v>12</v>
      </c>
      <c r="F32" s="185"/>
      <c r="G32" s="213">
        <f>F32*E32</f>
        <v>0</v>
      </c>
      <c r="H32" s="213"/>
      <c r="I32" s="213"/>
      <c r="J32" s="213"/>
      <c r="K32" s="213"/>
      <c r="L32" s="213">
        <f>K32+I32+G32</f>
        <v>0</v>
      </c>
    </row>
    <row r="33" spans="1:12" ht="16.5" customHeight="1">
      <c r="A33" s="232">
        <v>4</v>
      </c>
      <c r="B33" s="134" t="s">
        <v>208</v>
      </c>
      <c r="C33" s="131" t="s">
        <v>136</v>
      </c>
      <c r="D33" s="132"/>
      <c r="E33" s="136">
        <v>8</v>
      </c>
      <c r="F33" s="185"/>
      <c r="G33" s="213"/>
      <c r="H33" s="213"/>
      <c r="I33" s="213"/>
      <c r="J33" s="213"/>
      <c r="K33" s="213"/>
      <c r="L33" s="213"/>
    </row>
    <row r="34" spans="1:12" ht="16.5" customHeight="1">
      <c r="A34" s="231"/>
      <c r="B34" s="261" t="s">
        <v>144</v>
      </c>
      <c r="C34" s="88" t="s">
        <v>0</v>
      </c>
      <c r="D34" s="235">
        <v>1</v>
      </c>
      <c r="E34" s="209">
        <f>E33*D34</f>
        <v>8</v>
      </c>
      <c r="F34" s="185"/>
      <c r="G34" s="213"/>
      <c r="H34" s="213"/>
      <c r="I34" s="213">
        <f>H34*E34</f>
        <v>0</v>
      </c>
      <c r="J34" s="213"/>
      <c r="K34" s="213"/>
      <c r="L34" s="213">
        <f>K34+I34+G34</f>
        <v>0</v>
      </c>
    </row>
    <row r="35" spans="1:12" ht="16.5" customHeight="1">
      <c r="A35" s="231"/>
      <c r="B35" s="234" t="s">
        <v>208</v>
      </c>
      <c r="C35" s="207" t="s">
        <v>136</v>
      </c>
      <c r="D35" s="209">
        <v>1</v>
      </c>
      <c r="E35" s="209">
        <f>E33*D35</f>
        <v>8</v>
      </c>
      <c r="F35" s="185"/>
      <c r="G35" s="213">
        <f>F35*E35</f>
        <v>0</v>
      </c>
      <c r="H35" s="213"/>
      <c r="I35" s="213"/>
      <c r="J35" s="213"/>
      <c r="K35" s="213"/>
      <c r="L35" s="213">
        <f>K35+I35+G35</f>
        <v>0</v>
      </c>
    </row>
    <row r="36" spans="1:12" ht="16.5" customHeight="1">
      <c r="A36" s="232">
        <v>5</v>
      </c>
      <c r="B36" s="90" t="s">
        <v>294</v>
      </c>
      <c r="C36" s="131" t="s">
        <v>136</v>
      </c>
      <c r="D36" s="132"/>
      <c r="E36" s="136">
        <v>18</v>
      </c>
      <c r="F36" s="185"/>
      <c r="G36" s="213"/>
      <c r="H36" s="213"/>
      <c r="I36" s="213"/>
      <c r="J36" s="213"/>
      <c r="K36" s="213"/>
      <c r="L36" s="213"/>
    </row>
    <row r="37" spans="1:12" ht="16.5" customHeight="1">
      <c r="A37" s="231"/>
      <c r="B37" s="261" t="s">
        <v>144</v>
      </c>
      <c r="C37" s="88" t="s">
        <v>0</v>
      </c>
      <c r="D37" s="332">
        <v>1</v>
      </c>
      <c r="E37" s="209">
        <f>E36*D37</f>
        <v>18</v>
      </c>
      <c r="F37" s="185"/>
      <c r="G37" s="213"/>
      <c r="H37" s="213"/>
      <c r="I37" s="213">
        <f>H37*E37</f>
        <v>0</v>
      </c>
      <c r="J37" s="213"/>
      <c r="K37" s="213"/>
      <c r="L37" s="213">
        <f>K37+I37+G37</f>
        <v>0</v>
      </c>
    </row>
    <row r="38" spans="1:12" ht="16.5" customHeight="1">
      <c r="A38" s="231"/>
      <c r="B38" s="234" t="s">
        <v>208</v>
      </c>
      <c r="C38" s="207" t="s">
        <v>136</v>
      </c>
      <c r="D38" s="209">
        <v>1</v>
      </c>
      <c r="E38" s="209">
        <f>E36*D38</f>
        <v>18</v>
      </c>
      <c r="F38" s="185"/>
      <c r="G38" s="213">
        <f>F38*E38</f>
        <v>0</v>
      </c>
      <c r="H38" s="213"/>
      <c r="I38" s="213"/>
      <c r="J38" s="213"/>
      <c r="K38" s="213"/>
      <c r="L38" s="213">
        <f>K38+I38+G38</f>
        <v>0</v>
      </c>
    </row>
    <row r="39" spans="1:12" ht="43.5" customHeight="1">
      <c r="A39" s="229">
        <v>6</v>
      </c>
      <c r="B39" s="134" t="s">
        <v>220</v>
      </c>
      <c r="C39" s="131" t="s">
        <v>136</v>
      </c>
      <c r="D39" s="132"/>
      <c r="E39" s="136">
        <f>E41+E42</f>
        <v>13</v>
      </c>
      <c r="F39" s="185"/>
      <c r="G39" s="213"/>
      <c r="H39" s="213"/>
      <c r="I39" s="213"/>
      <c r="J39" s="213"/>
      <c r="K39" s="213"/>
      <c r="L39" s="213"/>
    </row>
    <row r="40" spans="1:12" ht="16.5" customHeight="1">
      <c r="A40" s="230"/>
      <c r="B40" s="261" t="s">
        <v>144</v>
      </c>
      <c r="C40" s="88" t="s">
        <v>0</v>
      </c>
      <c r="D40" s="331">
        <v>1</v>
      </c>
      <c r="E40" s="209">
        <f>E39*D40</f>
        <v>13</v>
      </c>
      <c r="F40" s="185"/>
      <c r="G40" s="213"/>
      <c r="H40" s="213"/>
      <c r="I40" s="213">
        <f>H40*E40</f>
        <v>0</v>
      </c>
      <c r="J40" s="213"/>
      <c r="K40" s="213"/>
      <c r="L40" s="213">
        <f>K40+I40+G40</f>
        <v>0</v>
      </c>
    </row>
    <row r="41" spans="1:12" ht="29.25" customHeight="1">
      <c r="A41" s="231"/>
      <c r="B41" s="135" t="s">
        <v>288</v>
      </c>
      <c r="C41" s="207" t="s">
        <v>136</v>
      </c>
      <c r="D41" s="208" t="s">
        <v>171</v>
      </c>
      <c r="E41" s="209">
        <v>8</v>
      </c>
      <c r="F41" s="185"/>
      <c r="G41" s="213">
        <f>F41*E41</f>
        <v>0</v>
      </c>
      <c r="H41" s="213"/>
      <c r="I41" s="213"/>
      <c r="J41" s="213"/>
      <c r="K41" s="213"/>
      <c r="L41" s="213">
        <f>K41+I41+G41</f>
        <v>0</v>
      </c>
    </row>
    <row r="42" spans="1:12" ht="29.25" customHeight="1">
      <c r="A42" s="231"/>
      <c r="B42" s="135" t="s">
        <v>295</v>
      </c>
      <c r="C42" s="207" t="s">
        <v>136</v>
      </c>
      <c r="D42" s="208" t="s">
        <v>171</v>
      </c>
      <c r="E42" s="209">
        <v>5</v>
      </c>
      <c r="F42" s="185"/>
      <c r="G42" s="213">
        <f>F42*E42</f>
        <v>0</v>
      </c>
      <c r="H42" s="213"/>
      <c r="I42" s="213"/>
      <c r="J42" s="213"/>
      <c r="K42" s="213"/>
      <c r="L42" s="213">
        <f>K42+I42+G42</f>
        <v>0</v>
      </c>
    </row>
    <row r="43" spans="1:12" ht="29.25" customHeight="1">
      <c r="A43" s="229">
        <v>7</v>
      </c>
      <c r="B43" s="134" t="s">
        <v>296</v>
      </c>
      <c r="C43" s="131" t="s">
        <v>136</v>
      </c>
      <c r="D43" s="132"/>
      <c r="E43" s="136">
        <v>1</v>
      </c>
      <c r="F43" s="185"/>
      <c r="G43" s="213"/>
      <c r="H43" s="213"/>
      <c r="I43" s="213"/>
      <c r="J43" s="213"/>
      <c r="K43" s="213"/>
      <c r="L43" s="213"/>
    </row>
    <row r="44" spans="1:12" ht="18" customHeight="1">
      <c r="A44" s="230"/>
      <c r="B44" s="261" t="s">
        <v>144</v>
      </c>
      <c r="C44" s="88" t="s">
        <v>0</v>
      </c>
      <c r="D44" s="331">
        <v>1</v>
      </c>
      <c r="E44" s="209">
        <f>E43*D44</f>
        <v>1</v>
      </c>
      <c r="F44" s="185"/>
      <c r="G44" s="213"/>
      <c r="H44" s="213"/>
      <c r="I44" s="213">
        <f>H44*E44</f>
        <v>0</v>
      </c>
      <c r="J44" s="213"/>
      <c r="K44" s="213"/>
      <c r="L44" s="213">
        <f>K44+I44+G44</f>
        <v>0</v>
      </c>
    </row>
    <row r="45" spans="1:12" ht="29.25" customHeight="1">
      <c r="A45" s="231"/>
      <c r="B45" s="135" t="s">
        <v>297</v>
      </c>
      <c r="C45" s="207" t="s">
        <v>136</v>
      </c>
      <c r="D45" s="208" t="s">
        <v>171</v>
      </c>
      <c r="E45" s="209">
        <v>2</v>
      </c>
      <c r="F45" s="185"/>
      <c r="G45" s="213">
        <f>F45*E45</f>
        <v>0</v>
      </c>
      <c r="H45" s="213"/>
      <c r="I45" s="213"/>
      <c r="J45" s="213"/>
      <c r="K45" s="213"/>
      <c r="L45" s="213">
        <f>K45+I45+G45</f>
        <v>0</v>
      </c>
    </row>
    <row r="46" spans="1:12" ht="20.25" customHeight="1">
      <c r="A46" s="229">
        <v>8</v>
      </c>
      <c r="B46" s="330" t="s">
        <v>293</v>
      </c>
      <c r="C46" s="131" t="s">
        <v>136</v>
      </c>
      <c r="D46" s="132"/>
      <c r="E46" s="136">
        <v>1</v>
      </c>
      <c r="F46" s="185"/>
      <c r="G46" s="213"/>
      <c r="H46" s="213"/>
      <c r="I46" s="213"/>
      <c r="J46" s="213"/>
      <c r="K46" s="213"/>
      <c r="L46" s="213"/>
    </row>
    <row r="47" spans="1:12" ht="18.75" customHeight="1">
      <c r="A47" s="231"/>
      <c r="B47" s="261" t="s">
        <v>144</v>
      </c>
      <c r="C47" s="88" t="s">
        <v>0</v>
      </c>
      <c r="D47" s="209">
        <v>1</v>
      </c>
      <c r="E47" s="209">
        <f>E46*D47</f>
        <v>1</v>
      </c>
      <c r="F47" s="185"/>
      <c r="G47" s="213"/>
      <c r="H47" s="213"/>
      <c r="I47" s="213">
        <f>H47*E47</f>
        <v>0</v>
      </c>
      <c r="J47" s="213"/>
      <c r="K47" s="213"/>
      <c r="L47" s="213">
        <f>K47+I47+G47</f>
        <v>0</v>
      </c>
    </row>
    <row r="48" spans="1:12" ht="31.5" customHeight="1">
      <c r="A48" s="231"/>
      <c r="B48" s="329" t="s">
        <v>289</v>
      </c>
      <c r="C48" s="207" t="s">
        <v>136</v>
      </c>
      <c r="D48" s="208" t="s">
        <v>171</v>
      </c>
      <c r="E48" s="209">
        <v>6</v>
      </c>
      <c r="F48" s="185"/>
      <c r="G48" s="213">
        <f>F48*E48</f>
        <v>0</v>
      </c>
      <c r="H48" s="213"/>
      <c r="I48" s="213"/>
      <c r="J48" s="213"/>
      <c r="K48" s="213"/>
      <c r="L48" s="213">
        <f>K48+I48+G48</f>
        <v>0</v>
      </c>
    </row>
    <row r="49" spans="1:12" ht="17.25" customHeight="1">
      <c r="A49" s="229">
        <v>9</v>
      </c>
      <c r="B49" s="134" t="s">
        <v>238</v>
      </c>
      <c r="C49" s="131" t="s">
        <v>136</v>
      </c>
      <c r="D49" s="132"/>
      <c r="E49" s="136">
        <v>4</v>
      </c>
      <c r="F49" s="185"/>
      <c r="G49" s="213"/>
      <c r="H49" s="213"/>
      <c r="I49" s="213"/>
      <c r="J49" s="213"/>
      <c r="K49" s="213"/>
      <c r="L49" s="213"/>
    </row>
    <row r="50" spans="1:12" ht="17.25" customHeight="1">
      <c r="A50" s="230"/>
      <c r="B50" s="261" t="s">
        <v>144</v>
      </c>
      <c r="C50" s="88" t="s">
        <v>0</v>
      </c>
      <c r="D50" s="72" t="s">
        <v>290</v>
      </c>
      <c r="E50" s="209">
        <f>E49*D50</f>
        <v>4</v>
      </c>
      <c r="F50" s="185"/>
      <c r="G50" s="213"/>
      <c r="H50" s="213"/>
      <c r="I50" s="213">
        <f>H50*E50</f>
        <v>0</v>
      </c>
      <c r="J50" s="213"/>
      <c r="K50" s="213"/>
      <c r="L50" s="213">
        <f>K50+I50+G50</f>
        <v>0</v>
      </c>
    </row>
    <row r="51" spans="1:12" ht="17.25" customHeight="1">
      <c r="A51" s="230"/>
      <c r="B51" s="135" t="s">
        <v>239</v>
      </c>
      <c r="C51" s="207" t="s">
        <v>136</v>
      </c>
      <c r="D51" s="72" t="s">
        <v>290</v>
      </c>
      <c r="E51" s="209">
        <f>E49*D51</f>
        <v>4</v>
      </c>
      <c r="F51" s="185"/>
      <c r="G51" s="213">
        <f>F51*E51</f>
        <v>0</v>
      </c>
      <c r="H51" s="213"/>
      <c r="I51" s="213"/>
      <c r="J51" s="213"/>
      <c r="K51" s="213"/>
      <c r="L51" s="213">
        <f>G51</f>
        <v>0</v>
      </c>
    </row>
    <row r="52" spans="1:12" ht="15.75" customHeight="1">
      <c r="A52" s="236"/>
      <c r="B52" s="238" t="s">
        <v>5</v>
      </c>
      <c r="C52" s="183"/>
      <c r="D52" s="183"/>
      <c r="E52" s="183"/>
      <c r="F52" s="184"/>
      <c r="G52" s="184">
        <f>SUM(G14:G51)</f>
        <v>0</v>
      </c>
      <c r="H52" s="184"/>
      <c r="I52" s="184">
        <f>SUM(I14:I51)</f>
        <v>0</v>
      </c>
      <c r="J52" s="184"/>
      <c r="K52" s="184"/>
      <c r="L52" s="184">
        <f>SUM(L14:L51)</f>
        <v>0</v>
      </c>
    </row>
    <row r="53" spans="1:12" ht="15.75" customHeight="1">
      <c r="A53" s="227"/>
      <c r="B53" s="99" t="s">
        <v>129</v>
      </c>
      <c r="C53" s="211">
        <v>0.05</v>
      </c>
      <c r="D53" s="183"/>
      <c r="E53" s="183"/>
      <c r="F53" s="184"/>
      <c r="G53" s="184"/>
      <c r="H53" s="184"/>
      <c r="I53" s="184"/>
      <c r="J53" s="184"/>
      <c r="K53" s="184"/>
      <c r="L53" s="185">
        <f>G52*C53</f>
        <v>0</v>
      </c>
    </row>
    <row r="54" spans="1:12" ht="15.75" customHeight="1">
      <c r="A54" s="227"/>
      <c r="B54" s="95" t="s">
        <v>5</v>
      </c>
      <c r="C54" s="93"/>
      <c r="D54" s="183"/>
      <c r="E54" s="183"/>
      <c r="F54" s="184"/>
      <c r="G54" s="184"/>
      <c r="H54" s="184"/>
      <c r="I54" s="184"/>
      <c r="J54" s="184"/>
      <c r="K54" s="184"/>
      <c r="L54" s="185">
        <f>L53+L52</f>
        <v>0</v>
      </c>
    </row>
    <row r="55" spans="1:12" ht="15.75" customHeight="1">
      <c r="A55" s="227"/>
      <c r="B55" s="183" t="s">
        <v>189</v>
      </c>
      <c r="C55" s="237">
        <v>0.75</v>
      </c>
      <c r="D55" s="183"/>
      <c r="E55" s="183"/>
      <c r="F55" s="184"/>
      <c r="G55" s="184"/>
      <c r="H55" s="184"/>
      <c r="I55" s="184"/>
      <c r="J55" s="184"/>
      <c r="K55" s="184"/>
      <c r="L55" s="185">
        <f>I52*C55</f>
        <v>0</v>
      </c>
    </row>
    <row r="56" spans="1:12" ht="15.75" customHeight="1">
      <c r="A56" s="227"/>
      <c r="B56" s="238" t="s">
        <v>5</v>
      </c>
      <c r="C56" s="183"/>
      <c r="D56" s="183"/>
      <c r="E56" s="183"/>
      <c r="F56" s="184"/>
      <c r="G56" s="184"/>
      <c r="H56" s="184"/>
      <c r="I56" s="184"/>
      <c r="J56" s="184"/>
      <c r="K56" s="184"/>
      <c r="L56" s="185">
        <f>L55+L54</f>
        <v>0</v>
      </c>
    </row>
    <row r="57" spans="1:12" ht="15.75" customHeight="1">
      <c r="A57" s="227"/>
      <c r="B57" s="183" t="s">
        <v>190</v>
      </c>
      <c r="C57" s="237">
        <v>0.08</v>
      </c>
      <c r="D57" s="183"/>
      <c r="E57" s="183"/>
      <c r="F57" s="184"/>
      <c r="G57" s="184"/>
      <c r="H57" s="184"/>
      <c r="I57" s="184"/>
      <c r="J57" s="184"/>
      <c r="K57" s="184"/>
      <c r="L57" s="185">
        <f>L56*C57</f>
        <v>0</v>
      </c>
    </row>
    <row r="58" spans="1:12" ht="15.75" customHeight="1">
      <c r="A58" s="227"/>
      <c r="B58" s="323" t="s">
        <v>5</v>
      </c>
      <c r="C58" s="240"/>
      <c r="D58" s="240"/>
      <c r="E58" s="240"/>
      <c r="F58" s="241"/>
      <c r="G58" s="241"/>
      <c r="H58" s="241"/>
      <c r="I58" s="241"/>
      <c r="J58" s="241"/>
      <c r="K58" s="241"/>
      <c r="L58" s="241">
        <f>L57+L56</f>
        <v>0</v>
      </c>
    </row>
    <row r="59" spans="1:12" ht="21" customHeight="1">
      <c r="A59" s="324"/>
      <c r="B59" s="543" t="s">
        <v>212</v>
      </c>
      <c r="C59" s="543"/>
      <c r="D59" s="543"/>
      <c r="E59" s="543"/>
      <c r="F59" s="325"/>
      <c r="G59" s="326"/>
      <c r="H59" s="327"/>
      <c r="I59" s="326"/>
      <c r="J59" s="326"/>
      <c r="K59" s="326"/>
      <c r="L59" s="328"/>
    </row>
    <row r="60" spans="1:12" ht="32.25" customHeight="1">
      <c r="A60" s="220">
        <v>1</v>
      </c>
      <c r="B60" s="270" t="s">
        <v>462</v>
      </c>
      <c r="C60" s="183" t="s">
        <v>133</v>
      </c>
      <c r="D60" s="183"/>
      <c r="E60" s="184">
        <v>35.2</v>
      </c>
      <c r="F60" s="185"/>
      <c r="G60" s="185"/>
      <c r="H60" s="185"/>
      <c r="I60" s="185"/>
      <c r="J60" s="185"/>
      <c r="K60" s="185"/>
      <c r="L60" s="185"/>
    </row>
    <row r="61" spans="1:12" ht="15.75" customHeight="1">
      <c r="A61" s="222"/>
      <c r="B61" s="261" t="s">
        <v>144</v>
      </c>
      <c r="C61" s="88" t="s">
        <v>0</v>
      </c>
      <c r="D61" s="185">
        <v>1</v>
      </c>
      <c r="E61" s="185">
        <f>E60*D61</f>
        <v>35.2</v>
      </c>
      <c r="F61" s="185"/>
      <c r="G61" s="185"/>
      <c r="H61" s="185"/>
      <c r="I61" s="185">
        <f>H61*E61</f>
        <v>0</v>
      </c>
      <c r="J61" s="185"/>
      <c r="K61" s="185"/>
      <c r="L61" s="185">
        <f>I61</f>
        <v>0</v>
      </c>
    </row>
    <row r="62" spans="1:12" ht="21" customHeight="1">
      <c r="A62" s="220">
        <v>2</v>
      </c>
      <c r="B62" s="238" t="s">
        <v>213</v>
      </c>
      <c r="C62" s="183" t="s">
        <v>133</v>
      </c>
      <c r="D62" s="184"/>
      <c r="E62" s="184">
        <v>22.7</v>
      </c>
      <c r="F62" s="185"/>
      <c r="G62" s="185"/>
      <c r="H62" s="185"/>
      <c r="I62" s="185"/>
      <c r="J62" s="185"/>
      <c r="K62" s="185"/>
      <c r="L62" s="185"/>
    </row>
    <row r="63" spans="1:12" ht="15.75" customHeight="1">
      <c r="A63" s="222"/>
      <c r="B63" s="261" t="s">
        <v>144</v>
      </c>
      <c r="C63" s="88" t="s">
        <v>0</v>
      </c>
      <c r="D63" s="185">
        <v>1</v>
      </c>
      <c r="E63" s="185">
        <f>E62*D63</f>
        <v>22.7</v>
      </c>
      <c r="F63" s="185"/>
      <c r="G63" s="185"/>
      <c r="H63" s="185"/>
      <c r="I63" s="185">
        <f>H63*E63</f>
        <v>0</v>
      </c>
      <c r="J63" s="185"/>
      <c r="K63" s="185"/>
      <c r="L63" s="185">
        <f>I63</f>
        <v>0</v>
      </c>
    </row>
    <row r="64" spans="1:12" ht="15.75" customHeight="1">
      <c r="A64" s="222"/>
      <c r="B64" s="239" t="s">
        <v>214</v>
      </c>
      <c r="C64" s="187" t="s">
        <v>133</v>
      </c>
      <c r="D64" s="185">
        <v>1.1</v>
      </c>
      <c r="E64" s="185">
        <f>E62*D64</f>
        <v>24.970000000000002</v>
      </c>
      <c r="F64" s="185"/>
      <c r="G64" s="185">
        <f>F64*E64</f>
        <v>0</v>
      </c>
      <c r="H64" s="185"/>
      <c r="I64" s="185"/>
      <c r="J64" s="185"/>
      <c r="K64" s="185"/>
      <c r="L64" s="185">
        <f>G64</f>
        <v>0</v>
      </c>
    </row>
    <row r="65" spans="1:12" ht="15.75" customHeight="1">
      <c r="A65" s="222"/>
      <c r="B65" s="239" t="s">
        <v>224</v>
      </c>
      <c r="C65" s="187" t="s">
        <v>124</v>
      </c>
      <c r="D65" s="187"/>
      <c r="E65" s="185">
        <v>160</v>
      </c>
      <c r="F65" s="185"/>
      <c r="G65" s="185">
        <f>F65*E65</f>
        <v>0</v>
      </c>
      <c r="H65" s="185"/>
      <c r="I65" s="185"/>
      <c r="J65" s="185"/>
      <c r="K65" s="185"/>
      <c r="L65" s="185">
        <f>G65</f>
        <v>0</v>
      </c>
    </row>
    <row r="66" spans="1:12" ht="15.75" customHeight="1">
      <c r="A66" s="220">
        <v>3</v>
      </c>
      <c r="B66" s="238" t="s">
        <v>463</v>
      </c>
      <c r="C66" s="183" t="s">
        <v>124</v>
      </c>
      <c r="D66" s="184"/>
      <c r="E66" s="184">
        <v>160</v>
      </c>
      <c r="F66" s="185"/>
      <c r="G66" s="185"/>
      <c r="H66" s="185"/>
      <c r="I66" s="185"/>
      <c r="J66" s="185"/>
      <c r="K66" s="185"/>
      <c r="L66" s="185"/>
    </row>
    <row r="67" spans="1:12" ht="15.75" customHeight="1">
      <c r="A67" s="222"/>
      <c r="B67" s="261" t="s">
        <v>144</v>
      </c>
      <c r="C67" s="88" t="s">
        <v>0</v>
      </c>
      <c r="D67" s="185">
        <v>1</v>
      </c>
      <c r="E67" s="185">
        <f>E66*D67</f>
        <v>160</v>
      </c>
      <c r="F67" s="185"/>
      <c r="G67" s="185"/>
      <c r="H67" s="185"/>
      <c r="I67" s="185">
        <f>H67*E67</f>
        <v>0</v>
      </c>
      <c r="J67" s="185"/>
      <c r="K67" s="185"/>
      <c r="L67" s="185">
        <f>I67</f>
        <v>0</v>
      </c>
    </row>
    <row r="68" spans="1:12" ht="15.75" customHeight="1">
      <c r="A68" s="222"/>
      <c r="B68" s="239" t="s">
        <v>464</v>
      </c>
      <c r="C68" s="187" t="s">
        <v>124</v>
      </c>
      <c r="D68" s="185">
        <v>1</v>
      </c>
      <c r="E68" s="185">
        <f>E66*D68</f>
        <v>160</v>
      </c>
      <c r="F68" s="185"/>
      <c r="G68" s="185">
        <f>F68*E68</f>
        <v>0</v>
      </c>
      <c r="H68" s="185"/>
      <c r="I68" s="185"/>
      <c r="J68" s="185"/>
      <c r="K68" s="185"/>
      <c r="L68" s="185">
        <f>G68</f>
        <v>0</v>
      </c>
    </row>
    <row r="69" spans="1:12" ht="15.75" customHeight="1">
      <c r="A69" s="222"/>
      <c r="B69" s="239" t="s">
        <v>224</v>
      </c>
      <c r="C69" s="187" t="s">
        <v>124</v>
      </c>
      <c r="D69" s="185">
        <v>1</v>
      </c>
      <c r="E69" s="185">
        <v>160</v>
      </c>
      <c r="F69" s="185"/>
      <c r="G69" s="185">
        <f>F69*E69</f>
        <v>0</v>
      </c>
      <c r="H69" s="185"/>
      <c r="I69" s="185"/>
      <c r="J69" s="185"/>
      <c r="K69" s="185"/>
      <c r="L69" s="185">
        <f>G69</f>
        <v>0</v>
      </c>
    </row>
    <row r="70" spans="1:12" ht="21" customHeight="1">
      <c r="A70" s="220">
        <v>4</v>
      </c>
      <c r="B70" s="238" t="s">
        <v>215</v>
      </c>
      <c r="C70" s="183" t="s">
        <v>133</v>
      </c>
      <c r="D70" s="183"/>
      <c r="E70" s="184">
        <v>6.4</v>
      </c>
      <c r="F70" s="185"/>
      <c r="G70" s="185"/>
      <c r="H70" s="185"/>
      <c r="I70" s="185"/>
      <c r="J70" s="185"/>
      <c r="K70" s="185"/>
      <c r="L70" s="185"/>
    </row>
    <row r="71" spans="1:12" ht="15.75" customHeight="1">
      <c r="A71" s="222"/>
      <c r="B71" s="407" t="s">
        <v>144</v>
      </c>
      <c r="C71" s="126" t="s">
        <v>0</v>
      </c>
      <c r="D71" s="218">
        <v>1</v>
      </c>
      <c r="E71" s="218">
        <f>E70*D71</f>
        <v>6.4</v>
      </c>
      <c r="F71" s="185"/>
      <c r="G71" s="185"/>
      <c r="H71" s="185"/>
      <c r="I71" s="185">
        <f>H71*E71</f>
        <v>0</v>
      </c>
      <c r="J71" s="185"/>
      <c r="K71" s="185"/>
      <c r="L71" s="185">
        <f>I71</f>
        <v>0</v>
      </c>
    </row>
    <row r="72" spans="1:12" ht="15.75" customHeight="1">
      <c r="A72" s="220">
        <v>5</v>
      </c>
      <c r="B72" s="270" t="s">
        <v>465</v>
      </c>
      <c r="C72" s="117" t="s">
        <v>133</v>
      </c>
      <c r="D72" s="184"/>
      <c r="E72" s="184">
        <v>6.4</v>
      </c>
      <c r="F72" s="185"/>
      <c r="G72" s="185"/>
      <c r="H72" s="185"/>
      <c r="I72" s="185"/>
      <c r="J72" s="185"/>
      <c r="K72" s="185"/>
      <c r="L72" s="185"/>
    </row>
    <row r="73" spans="1:12" ht="15.75" customHeight="1">
      <c r="A73" s="222"/>
      <c r="B73" s="261" t="s">
        <v>144</v>
      </c>
      <c r="C73" s="88" t="s">
        <v>0</v>
      </c>
      <c r="D73" s="185">
        <v>1</v>
      </c>
      <c r="E73" s="185">
        <f>E72*D73</f>
        <v>6.4</v>
      </c>
      <c r="F73" s="185"/>
      <c r="G73" s="185"/>
      <c r="H73" s="185"/>
      <c r="I73" s="185">
        <f>H73*E73</f>
        <v>0</v>
      </c>
      <c r="J73" s="185"/>
      <c r="K73" s="185"/>
      <c r="L73" s="185">
        <f>I73</f>
        <v>0</v>
      </c>
    </row>
    <row r="74" spans="1:12" ht="15.75" customHeight="1">
      <c r="A74" s="222"/>
      <c r="B74" s="239" t="s">
        <v>254</v>
      </c>
      <c r="C74" s="187" t="s">
        <v>133</v>
      </c>
      <c r="D74" s="185">
        <v>1.02</v>
      </c>
      <c r="E74" s="185">
        <f>E72*D74</f>
        <v>6.5280000000000005</v>
      </c>
      <c r="F74" s="58"/>
      <c r="G74" s="185">
        <f>F74*E74</f>
        <v>0</v>
      </c>
      <c r="H74" s="185"/>
      <c r="I74" s="185"/>
      <c r="J74" s="185"/>
      <c r="K74" s="185"/>
      <c r="L74" s="185">
        <f>G74</f>
        <v>0</v>
      </c>
    </row>
    <row r="75" spans="1:12" ht="15.75" customHeight="1">
      <c r="A75" s="222"/>
      <c r="B75" s="239" t="s">
        <v>123</v>
      </c>
      <c r="C75" s="187" t="s">
        <v>0</v>
      </c>
      <c r="D75" s="185">
        <v>1.31</v>
      </c>
      <c r="E75" s="185">
        <v>160</v>
      </c>
      <c r="F75" s="185"/>
      <c r="G75" s="185">
        <f>F75*E75</f>
        <v>0</v>
      </c>
      <c r="H75" s="185"/>
      <c r="I75" s="185"/>
      <c r="J75" s="185"/>
      <c r="K75" s="185"/>
      <c r="L75" s="185">
        <f>G75</f>
        <v>0</v>
      </c>
    </row>
    <row r="76" spans="1:12" ht="15.75" customHeight="1">
      <c r="A76" s="227"/>
      <c r="B76" s="238" t="s">
        <v>5</v>
      </c>
      <c r="C76" s="183"/>
      <c r="D76" s="183"/>
      <c r="E76" s="183"/>
      <c r="F76" s="184"/>
      <c r="G76" s="184">
        <f>SUM(G60:G75)</f>
        <v>0</v>
      </c>
      <c r="H76" s="184"/>
      <c r="I76" s="184"/>
      <c r="J76" s="184"/>
      <c r="K76" s="184"/>
      <c r="L76" s="184">
        <f>SUM(L61:L75)</f>
        <v>0</v>
      </c>
    </row>
    <row r="77" spans="1:12" ht="15.75" customHeight="1">
      <c r="A77" s="227"/>
      <c r="B77" s="99" t="s">
        <v>129</v>
      </c>
      <c r="C77" s="211">
        <v>0.05</v>
      </c>
      <c r="D77" s="183"/>
      <c r="E77" s="183"/>
      <c r="F77" s="184"/>
      <c r="G77" s="184"/>
      <c r="H77" s="184"/>
      <c r="I77" s="184"/>
      <c r="J77" s="184"/>
      <c r="K77" s="184"/>
      <c r="L77" s="185">
        <f>G76*C77</f>
        <v>0</v>
      </c>
    </row>
    <row r="78" spans="1:12" ht="15.75" customHeight="1">
      <c r="A78" s="227"/>
      <c r="B78" s="212" t="s">
        <v>5</v>
      </c>
      <c r="C78" s="93"/>
      <c r="D78" s="183"/>
      <c r="E78" s="183"/>
      <c r="F78" s="184"/>
      <c r="G78" s="184"/>
      <c r="H78" s="184"/>
      <c r="I78" s="184"/>
      <c r="J78" s="184"/>
      <c r="K78" s="184"/>
      <c r="L78" s="185">
        <f>L77+L76</f>
        <v>0</v>
      </c>
    </row>
    <row r="79" spans="1:12" ht="15.75" customHeight="1">
      <c r="A79" s="227"/>
      <c r="B79" s="183" t="s">
        <v>216</v>
      </c>
      <c r="C79" s="237">
        <v>0.1</v>
      </c>
      <c r="D79" s="183"/>
      <c r="E79" s="184"/>
      <c r="F79" s="184"/>
      <c r="G79" s="184"/>
      <c r="H79" s="184"/>
      <c r="I79" s="184"/>
      <c r="J79" s="184"/>
      <c r="K79" s="184"/>
      <c r="L79" s="185">
        <f>L78*C79</f>
        <v>0</v>
      </c>
    </row>
    <row r="80" spans="1:12" ht="15.75" customHeight="1">
      <c r="A80" s="227"/>
      <c r="B80" s="238" t="s">
        <v>217</v>
      </c>
      <c r="C80" s="238"/>
      <c r="D80" s="183"/>
      <c r="E80" s="184"/>
      <c r="F80" s="184"/>
      <c r="G80" s="184"/>
      <c r="H80" s="184"/>
      <c r="I80" s="184"/>
      <c r="J80" s="184"/>
      <c r="K80" s="184"/>
      <c r="L80" s="185">
        <f>L79+L78</f>
        <v>0</v>
      </c>
    </row>
    <row r="81" spans="1:12" ht="15.75" customHeight="1">
      <c r="A81" s="227"/>
      <c r="B81" s="183" t="s">
        <v>190</v>
      </c>
      <c r="C81" s="237">
        <v>0.08</v>
      </c>
      <c r="D81" s="183"/>
      <c r="E81" s="184"/>
      <c r="F81" s="184"/>
      <c r="G81" s="184"/>
      <c r="H81" s="184"/>
      <c r="I81" s="184"/>
      <c r="J81" s="184"/>
      <c r="K81" s="184"/>
      <c r="L81" s="185">
        <f>L80*C81</f>
        <v>0</v>
      </c>
    </row>
    <row r="82" spans="1:12" ht="15.75" customHeight="1">
      <c r="A82" s="227"/>
      <c r="B82" s="238" t="s">
        <v>217</v>
      </c>
      <c r="C82" s="238"/>
      <c r="D82" s="183"/>
      <c r="E82" s="184"/>
      <c r="F82" s="184"/>
      <c r="G82" s="184"/>
      <c r="H82" s="184"/>
      <c r="I82" s="184"/>
      <c r="J82" s="184"/>
      <c r="K82" s="184"/>
      <c r="L82" s="184">
        <f>L81+L80</f>
        <v>0</v>
      </c>
    </row>
    <row r="83" spans="1:12" ht="15.75" customHeight="1">
      <c r="A83" s="227"/>
      <c r="B83" s="238" t="s">
        <v>5</v>
      </c>
      <c r="C83" s="238"/>
      <c r="D83" s="183"/>
      <c r="E83" s="184"/>
      <c r="F83" s="184"/>
      <c r="G83" s="184"/>
      <c r="H83" s="184"/>
      <c r="I83" s="184"/>
      <c r="J83" s="184"/>
      <c r="K83" s="184"/>
      <c r="L83" s="184">
        <f>L82+L58</f>
        <v>0</v>
      </c>
    </row>
    <row r="84" spans="2:12" ht="15.75" customHeight="1">
      <c r="B84" s="93" t="s">
        <v>120</v>
      </c>
      <c r="C84" s="94">
        <v>0.05</v>
      </c>
      <c r="D84" s="99"/>
      <c r="E84" s="100"/>
      <c r="F84" s="93"/>
      <c r="G84" s="91"/>
      <c r="H84" s="91"/>
      <c r="I84" s="91"/>
      <c r="J84" s="101"/>
      <c r="K84" s="101"/>
      <c r="L84" s="87">
        <f>L83*C84</f>
        <v>0</v>
      </c>
    </row>
    <row r="85" spans="2:12" ht="15.75" customHeight="1">
      <c r="B85" s="95" t="s">
        <v>5</v>
      </c>
      <c r="C85" s="94"/>
      <c r="D85" s="99"/>
      <c r="E85" s="100"/>
      <c r="F85" s="93"/>
      <c r="G85" s="91"/>
      <c r="H85" s="91"/>
      <c r="I85" s="91"/>
      <c r="J85" s="101"/>
      <c r="K85" s="101"/>
      <c r="L85" s="87">
        <f>L84+L83</f>
        <v>0</v>
      </c>
    </row>
    <row r="86" spans="2:12" ht="15.75" customHeight="1">
      <c r="B86" s="93" t="s">
        <v>132</v>
      </c>
      <c r="C86" s="94">
        <v>0.18</v>
      </c>
      <c r="D86" s="99"/>
      <c r="E86" s="100"/>
      <c r="F86" s="93"/>
      <c r="G86" s="91"/>
      <c r="H86" s="91"/>
      <c r="I86" s="91"/>
      <c r="J86" s="101"/>
      <c r="K86" s="101"/>
      <c r="L86" s="87">
        <f>L85*C86</f>
        <v>0</v>
      </c>
    </row>
    <row r="87" spans="2:12" ht="15.75" customHeight="1">
      <c r="B87" s="95" t="s">
        <v>143</v>
      </c>
      <c r="C87" s="102"/>
      <c r="D87" s="102"/>
      <c r="E87" s="102"/>
      <c r="F87" s="102"/>
      <c r="G87" s="103"/>
      <c r="H87" s="103"/>
      <c r="I87" s="103"/>
      <c r="J87" s="103"/>
      <c r="K87" s="103"/>
      <c r="L87" s="104">
        <f>L86+L85</f>
        <v>0</v>
      </c>
    </row>
    <row r="88" spans="11:12" ht="13.5">
      <c r="K88" s="105"/>
      <c r="L88" s="105"/>
    </row>
  </sheetData>
  <sheetProtection/>
  <mergeCells count="10">
    <mergeCell ref="H10:I10"/>
    <mergeCell ref="J10:K10"/>
    <mergeCell ref="L10:L11"/>
    <mergeCell ref="B59:E59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7">
      <selection activeCell="K13" sqref="K13:K24"/>
    </sheetView>
  </sheetViews>
  <sheetFormatPr defaultColWidth="9.00390625" defaultRowHeight="12.75"/>
  <cols>
    <col min="1" max="1" width="6.25390625" style="65" customWidth="1"/>
    <col min="2" max="2" width="49.00390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417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221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10" spans="1:12" ht="40.5" customHeight="1">
      <c r="A10" s="522" t="s">
        <v>10</v>
      </c>
      <c r="B10" s="544" t="s">
        <v>11</v>
      </c>
      <c r="C10" s="544" t="s">
        <v>1</v>
      </c>
      <c r="D10" s="546" t="s">
        <v>2</v>
      </c>
      <c r="E10" s="525"/>
      <c r="F10" s="526" t="s">
        <v>3</v>
      </c>
      <c r="G10" s="527"/>
      <c r="H10" s="528" t="s">
        <v>4</v>
      </c>
      <c r="I10" s="529"/>
      <c r="J10" s="528" t="s">
        <v>186</v>
      </c>
      <c r="K10" s="529"/>
      <c r="L10" s="530" t="s">
        <v>5</v>
      </c>
    </row>
    <row r="11" spans="1:12" ht="56.25" customHeight="1">
      <c r="A11" s="523"/>
      <c r="B11" s="545"/>
      <c r="C11" s="54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31"/>
    </row>
    <row r="12" spans="1:12" ht="21.75" customHeight="1">
      <c r="A12" s="228" t="s">
        <v>8</v>
      </c>
      <c r="B12" s="228">
        <v>2</v>
      </c>
      <c r="C12" s="207">
        <v>3</v>
      </c>
      <c r="D12" s="72" t="s">
        <v>9</v>
      </c>
      <c r="E12" s="205">
        <v>5</v>
      </c>
      <c r="F12" s="207">
        <v>6</v>
      </c>
      <c r="G12" s="205">
        <v>7</v>
      </c>
      <c r="H12" s="207">
        <v>8</v>
      </c>
      <c r="I12" s="205">
        <v>9</v>
      </c>
      <c r="J12" s="205">
        <v>10</v>
      </c>
      <c r="K12" s="205">
        <v>11</v>
      </c>
      <c r="L12" s="228">
        <v>12</v>
      </c>
    </row>
    <row r="13" spans="1:12" ht="18" customHeight="1">
      <c r="A13" s="220">
        <v>1</v>
      </c>
      <c r="B13" s="243" t="s">
        <v>225</v>
      </c>
      <c r="C13" s="183" t="s">
        <v>136</v>
      </c>
      <c r="D13" s="183"/>
      <c r="E13" s="184">
        <v>2</v>
      </c>
      <c r="F13" s="185"/>
      <c r="G13" s="185"/>
      <c r="H13" s="185"/>
      <c r="I13" s="185"/>
      <c r="J13" s="185"/>
      <c r="K13" s="185"/>
      <c r="L13" s="185"/>
    </row>
    <row r="14" spans="1:12" ht="15.75" customHeight="1">
      <c r="A14" s="222"/>
      <c r="B14" s="261" t="s">
        <v>144</v>
      </c>
      <c r="C14" s="88" t="s">
        <v>0</v>
      </c>
      <c r="D14" s="185">
        <v>1</v>
      </c>
      <c r="E14" s="185">
        <f>E13*D14</f>
        <v>2</v>
      </c>
      <c r="F14" s="185"/>
      <c r="G14" s="185"/>
      <c r="H14" s="185">
        <v>39</v>
      </c>
      <c r="I14" s="185"/>
      <c r="J14" s="185"/>
      <c r="K14" s="185"/>
      <c r="L14" s="185">
        <f>I14</f>
        <v>0</v>
      </c>
    </row>
    <row r="15" spans="1:12" ht="15.75" customHeight="1">
      <c r="A15" s="222"/>
      <c r="B15" s="261" t="s">
        <v>241</v>
      </c>
      <c r="C15" s="88" t="s">
        <v>135</v>
      </c>
      <c r="D15" s="187">
        <v>4.81</v>
      </c>
      <c r="E15" s="185">
        <f>E13*D15</f>
        <v>9.62</v>
      </c>
      <c r="F15" s="185"/>
      <c r="G15" s="185"/>
      <c r="H15" s="185"/>
      <c r="I15" s="185"/>
      <c r="J15" s="185">
        <v>27.17</v>
      </c>
      <c r="K15" s="185"/>
      <c r="L15" s="185">
        <f>K15</f>
        <v>0</v>
      </c>
    </row>
    <row r="16" spans="1:12" ht="18" customHeight="1">
      <c r="A16" s="220">
        <v>2</v>
      </c>
      <c r="B16" s="243" t="s">
        <v>226</v>
      </c>
      <c r="C16" s="183" t="s">
        <v>133</v>
      </c>
      <c r="D16" s="183"/>
      <c r="E16" s="184">
        <v>0.9</v>
      </c>
      <c r="F16" s="185"/>
      <c r="G16" s="185"/>
      <c r="H16" s="185"/>
      <c r="I16" s="185"/>
      <c r="J16" s="185"/>
      <c r="K16" s="185"/>
      <c r="L16" s="185"/>
    </row>
    <row r="17" spans="1:12" ht="15.75" customHeight="1">
      <c r="A17" s="222"/>
      <c r="B17" s="267" t="s">
        <v>144</v>
      </c>
      <c r="C17" s="88" t="s">
        <v>0</v>
      </c>
      <c r="D17" s="185">
        <v>1</v>
      </c>
      <c r="E17" s="185">
        <f>E16*D17</f>
        <v>0.9</v>
      </c>
      <c r="F17" s="185"/>
      <c r="G17" s="185"/>
      <c r="H17" s="185">
        <v>102</v>
      </c>
      <c r="I17" s="185"/>
      <c r="J17" s="185"/>
      <c r="K17" s="185"/>
      <c r="L17" s="185">
        <f>K17+I17+G17</f>
        <v>0</v>
      </c>
    </row>
    <row r="18" spans="1:12" ht="15.75" customHeight="1">
      <c r="A18" s="222"/>
      <c r="B18" s="268" t="s">
        <v>149</v>
      </c>
      <c r="C18" s="187" t="s">
        <v>133</v>
      </c>
      <c r="D18" s="187">
        <v>1.02</v>
      </c>
      <c r="E18" s="185">
        <f>E16*D18</f>
        <v>0.918</v>
      </c>
      <c r="F18" s="185"/>
      <c r="G18" s="185">
        <f>F18*E18</f>
        <v>0</v>
      </c>
      <c r="H18" s="185"/>
      <c r="I18" s="185"/>
      <c r="J18" s="185"/>
      <c r="K18" s="185"/>
      <c r="L18" s="185">
        <f>K18+I18+G18</f>
        <v>0</v>
      </c>
    </row>
    <row r="19" spans="1:12" ht="15.75" customHeight="1">
      <c r="A19" s="225"/>
      <c r="B19" s="268" t="s">
        <v>123</v>
      </c>
      <c r="C19" s="187" t="s">
        <v>0</v>
      </c>
      <c r="D19" s="187">
        <v>0.62</v>
      </c>
      <c r="E19" s="185">
        <f>E16*D19</f>
        <v>0.558</v>
      </c>
      <c r="F19" s="185"/>
      <c r="G19" s="185">
        <f>F19*E19</f>
        <v>0</v>
      </c>
      <c r="H19" s="185"/>
      <c r="I19" s="185"/>
      <c r="J19" s="185"/>
      <c r="K19" s="185"/>
      <c r="L19" s="185">
        <f>K19+I19+G19</f>
        <v>0</v>
      </c>
    </row>
    <row r="20" spans="1:12" ht="57.75" customHeight="1">
      <c r="A20" s="220">
        <v>3</v>
      </c>
      <c r="B20" s="221" t="s">
        <v>222</v>
      </c>
      <c r="C20" s="183" t="s">
        <v>136</v>
      </c>
      <c r="D20" s="183"/>
      <c r="E20" s="184">
        <v>2</v>
      </c>
      <c r="F20" s="242"/>
      <c r="G20" s="242"/>
      <c r="H20" s="242"/>
      <c r="I20" s="242"/>
      <c r="J20" s="242"/>
      <c r="K20" s="242"/>
      <c r="L20" s="242"/>
    </row>
    <row r="21" spans="1:12" ht="16.5" customHeight="1">
      <c r="A21" s="222"/>
      <c r="B21" s="261" t="s">
        <v>144</v>
      </c>
      <c r="C21" s="88" t="s">
        <v>0</v>
      </c>
      <c r="D21" s="185">
        <v>1</v>
      </c>
      <c r="E21" s="185">
        <f>E20*D21</f>
        <v>2</v>
      </c>
      <c r="F21" s="242"/>
      <c r="G21" s="242"/>
      <c r="H21" s="242">
        <v>130</v>
      </c>
      <c r="I21" s="242"/>
      <c r="J21" s="242"/>
      <c r="K21" s="242"/>
      <c r="L21" s="242">
        <f>K21+I21+G21</f>
        <v>0</v>
      </c>
    </row>
    <row r="22" spans="1:12" ht="16.5" customHeight="1">
      <c r="A22" s="222"/>
      <c r="B22" s="268" t="s">
        <v>228</v>
      </c>
      <c r="C22" s="187" t="s">
        <v>135</v>
      </c>
      <c r="D22" s="187">
        <v>1.25</v>
      </c>
      <c r="E22" s="185">
        <f>E20*D22</f>
        <v>2.5</v>
      </c>
      <c r="F22" s="242"/>
      <c r="G22" s="242"/>
      <c r="H22" s="242"/>
      <c r="I22" s="242"/>
      <c r="J22" s="242">
        <v>46.87</v>
      </c>
      <c r="K22" s="242"/>
      <c r="L22" s="242">
        <f>K22+I22+G22</f>
        <v>0</v>
      </c>
    </row>
    <row r="23" spans="1:12" ht="46.5" customHeight="1">
      <c r="A23" s="222"/>
      <c r="B23" s="269" t="s">
        <v>223</v>
      </c>
      <c r="C23" s="182" t="s">
        <v>136</v>
      </c>
      <c r="D23" s="218">
        <v>1</v>
      </c>
      <c r="E23" s="218">
        <f>E20*D23</f>
        <v>2</v>
      </c>
      <c r="F23" s="244"/>
      <c r="G23" s="244">
        <f>F23*E23</f>
        <v>0</v>
      </c>
      <c r="H23" s="244"/>
      <c r="I23" s="244"/>
      <c r="J23" s="244"/>
      <c r="K23" s="244"/>
      <c r="L23" s="244">
        <f>K23+I23+G23</f>
        <v>0</v>
      </c>
    </row>
    <row r="24" spans="1:12" ht="14.25" customHeight="1">
      <c r="A24" s="264"/>
      <c r="B24" s="221" t="s">
        <v>5</v>
      </c>
      <c r="C24" s="183"/>
      <c r="D24" s="183"/>
      <c r="E24" s="184"/>
      <c r="F24" s="214"/>
      <c r="G24" s="214">
        <f>SUM(G13:G23)</f>
        <v>0</v>
      </c>
      <c r="H24" s="214"/>
      <c r="I24" s="214"/>
      <c r="J24" s="214"/>
      <c r="K24" s="214"/>
      <c r="L24" s="214">
        <f>SUM(L13:L23)</f>
        <v>0</v>
      </c>
    </row>
    <row r="25" spans="1:12" ht="15" customHeight="1">
      <c r="A25" s="264"/>
      <c r="B25" s="99" t="s">
        <v>129</v>
      </c>
      <c r="C25" s="211">
        <v>0.05</v>
      </c>
      <c r="D25" s="183"/>
      <c r="E25" s="184"/>
      <c r="F25" s="184"/>
      <c r="G25" s="184"/>
      <c r="H25" s="184"/>
      <c r="I25" s="184"/>
      <c r="J25" s="184"/>
      <c r="K25" s="184"/>
      <c r="L25" s="185">
        <f>G24*C25</f>
        <v>0</v>
      </c>
    </row>
    <row r="26" spans="1:12" ht="15" customHeight="1">
      <c r="A26" s="227"/>
      <c r="B26" s="250" t="s">
        <v>5</v>
      </c>
      <c r="C26" s="194"/>
      <c r="D26" s="245"/>
      <c r="E26" s="246"/>
      <c r="F26" s="246"/>
      <c r="G26" s="246"/>
      <c r="H26" s="246"/>
      <c r="I26" s="246"/>
      <c r="J26" s="246"/>
      <c r="K26" s="246"/>
      <c r="L26" s="186">
        <f>L25+L24</f>
        <v>0</v>
      </c>
    </row>
    <row r="27" spans="1:12" ht="15" customHeight="1">
      <c r="A27" s="227"/>
      <c r="B27" s="183" t="s">
        <v>229</v>
      </c>
      <c r="C27" s="237">
        <v>0.1</v>
      </c>
      <c r="D27" s="183"/>
      <c r="E27" s="184"/>
      <c r="F27" s="184"/>
      <c r="G27" s="184"/>
      <c r="H27" s="184"/>
      <c r="I27" s="184"/>
      <c r="J27" s="184"/>
      <c r="K27" s="184"/>
      <c r="L27" s="185">
        <f>L26*C27</f>
        <v>0</v>
      </c>
    </row>
    <row r="28" spans="1:12" ht="15" customHeight="1">
      <c r="A28" s="227"/>
      <c r="B28" s="243" t="s">
        <v>5</v>
      </c>
      <c r="C28" s="183"/>
      <c r="D28" s="183"/>
      <c r="E28" s="184"/>
      <c r="F28" s="184"/>
      <c r="G28" s="184"/>
      <c r="H28" s="184"/>
      <c r="I28" s="184"/>
      <c r="J28" s="184"/>
      <c r="K28" s="184"/>
      <c r="L28" s="185">
        <f>L27+L26</f>
        <v>0</v>
      </c>
    </row>
    <row r="29" spans="1:12" ht="15" customHeight="1">
      <c r="A29" s="227"/>
      <c r="B29" s="183" t="s">
        <v>190</v>
      </c>
      <c r="C29" s="237">
        <v>0.08</v>
      </c>
      <c r="D29" s="183"/>
      <c r="E29" s="184"/>
      <c r="F29" s="184"/>
      <c r="G29" s="184"/>
      <c r="H29" s="184"/>
      <c r="I29" s="184"/>
      <c r="J29" s="184"/>
      <c r="K29" s="184"/>
      <c r="L29" s="185">
        <f>L28*C29</f>
        <v>0</v>
      </c>
    </row>
    <row r="30" spans="1:12" ht="15" customHeight="1">
      <c r="A30" s="227"/>
      <c r="B30" s="243" t="s">
        <v>5</v>
      </c>
      <c r="C30" s="183"/>
      <c r="D30" s="183"/>
      <c r="E30" s="184"/>
      <c r="F30" s="184"/>
      <c r="G30" s="184"/>
      <c r="H30" s="184"/>
      <c r="I30" s="184"/>
      <c r="J30" s="184"/>
      <c r="K30" s="184"/>
      <c r="L30" s="185">
        <f>SUM(L28:L29)</f>
        <v>0</v>
      </c>
    </row>
    <row r="31" spans="2:12" ht="15" customHeight="1">
      <c r="B31" s="93" t="s">
        <v>120</v>
      </c>
      <c r="C31" s="94">
        <v>0.03</v>
      </c>
      <c r="D31" s="99"/>
      <c r="E31" s="100"/>
      <c r="F31" s="93"/>
      <c r="G31" s="91"/>
      <c r="H31" s="91"/>
      <c r="I31" s="91"/>
      <c r="J31" s="101"/>
      <c r="K31" s="101"/>
      <c r="L31" s="87">
        <f>L30*C31</f>
        <v>0</v>
      </c>
    </row>
    <row r="32" spans="2:12" ht="15" customHeight="1">
      <c r="B32" s="95" t="s">
        <v>5</v>
      </c>
      <c r="C32" s="94"/>
      <c r="D32" s="99"/>
      <c r="E32" s="100"/>
      <c r="F32" s="93"/>
      <c r="G32" s="91"/>
      <c r="H32" s="91"/>
      <c r="I32" s="91"/>
      <c r="J32" s="101"/>
      <c r="K32" s="101"/>
      <c r="L32" s="87">
        <f>L31+L30</f>
        <v>0</v>
      </c>
    </row>
    <row r="33" spans="2:12" ht="15" customHeight="1">
      <c r="B33" s="93" t="s">
        <v>132</v>
      </c>
      <c r="C33" s="94">
        <v>0.18</v>
      </c>
      <c r="D33" s="99"/>
      <c r="E33" s="100"/>
      <c r="F33" s="93"/>
      <c r="G33" s="91"/>
      <c r="H33" s="91"/>
      <c r="I33" s="91"/>
      <c r="J33" s="101"/>
      <c r="K33" s="101"/>
      <c r="L33" s="87">
        <f>L32*C33</f>
        <v>0</v>
      </c>
    </row>
    <row r="34" spans="2:12" ht="15" customHeight="1">
      <c r="B34" s="95" t="s">
        <v>143</v>
      </c>
      <c r="C34" s="102"/>
      <c r="D34" s="102"/>
      <c r="E34" s="102"/>
      <c r="F34" s="102"/>
      <c r="G34" s="103"/>
      <c r="H34" s="103"/>
      <c r="I34" s="103"/>
      <c r="J34" s="103"/>
      <c r="K34" s="103"/>
      <c r="L34" s="104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1"/>
  <sheetViews>
    <sheetView zoomScalePageLayoutView="0" workbookViewId="0" topLeftCell="A46">
      <selection activeCell="O18" sqref="O17:O18"/>
    </sheetView>
  </sheetViews>
  <sheetFormatPr defaultColWidth="8.75390625" defaultRowHeight="12.75"/>
  <cols>
    <col min="1" max="1" width="4.25390625" style="65" customWidth="1"/>
    <col min="2" max="2" width="44.8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  <c r="K2" s="66"/>
      <c r="L2" s="66"/>
    </row>
    <row r="3" spans="2:12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370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206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522" t="s">
        <v>10</v>
      </c>
      <c r="B9" s="123"/>
      <c r="C9" s="70"/>
      <c r="D9" s="524" t="s">
        <v>2</v>
      </c>
      <c r="E9" s="525"/>
      <c r="F9" s="526" t="s">
        <v>3</v>
      </c>
      <c r="G9" s="527"/>
      <c r="H9" s="528" t="s">
        <v>4</v>
      </c>
      <c r="I9" s="529"/>
      <c r="J9" s="528" t="s">
        <v>126</v>
      </c>
      <c r="K9" s="529"/>
      <c r="L9" s="530" t="s">
        <v>146</v>
      </c>
    </row>
    <row r="10" spans="1:12" ht="72" customHeight="1">
      <c r="A10" s="523"/>
      <c r="B10" s="83" t="s">
        <v>11</v>
      </c>
      <c r="C10" s="84" t="s">
        <v>1</v>
      </c>
      <c r="D10" s="121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531"/>
    </row>
    <row r="11" spans="1:12" ht="13.5">
      <c r="A11" s="198" t="s">
        <v>8</v>
      </c>
      <c r="B11" s="199">
        <v>2</v>
      </c>
      <c r="C11" s="200">
        <v>3</v>
      </c>
      <c r="D11" s="263" t="s">
        <v>9</v>
      </c>
      <c r="E11" s="201">
        <v>5</v>
      </c>
      <c r="F11" s="202">
        <v>6</v>
      </c>
      <c r="G11" s="201">
        <v>7</v>
      </c>
      <c r="H11" s="202">
        <v>8</v>
      </c>
      <c r="I11" s="201">
        <v>9</v>
      </c>
      <c r="J11" s="201">
        <v>10</v>
      </c>
      <c r="K11" s="201">
        <v>11</v>
      </c>
      <c r="L11" s="198">
        <v>12</v>
      </c>
    </row>
    <row r="12" spans="1:12" ht="16.5">
      <c r="A12" s="432"/>
      <c r="B12" s="548" t="s">
        <v>191</v>
      </c>
      <c r="C12" s="549"/>
      <c r="D12" s="549"/>
      <c r="E12" s="549"/>
      <c r="F12" s="78"/>
      <c r="G12" s="78"/>
      <c r="H12" s="79"/>
      <c r="I12" s="78"/>
      <c r="J12" s="78"/>
      <c r="K12" s="78"/>
      <c r="L12" s="80"/>
    </row>
    <row r="13" spans="1:12" ht="13.5">
      <c r="A13" s="435">
        <v>1</v>
      </c>
      <c r="B13" s="90" t="s">
        <v>469</v>
      </c>
      <c r="C13" s="436" t="s">
        <v>136</v>
      </c>
      <c r="D13" s="437"/>
      <c r="E13" s="437">
        <v>1</v>
      </c>
      <c r="F13" s="91"/>
      <c r="G13" s="87"/>
      <c r="H13" s="434"/>
      <c r="I13" s="87"/>
      <c r="J13" s="87"/>
      <c r="K13" s="87"/>
      <c r="L13" s="87"/>
    </row>
    <row r="14" spans="1:12" ht="13.5">
      <c r="A14" s="433"/>
      <c r="B14" s="261" t="s">
        <v>144</v>
      </c>
      <c r="C14" s="88" t="s">
        <v>0</v>
      </c>
      <c r="D14" s="81">
        <v>1</v>
      </c>
      <c r="E14" s="218">
        <f>E13*D14</f>
        <v>1</v>
      </c>
      <c r="F14" s="218"/>
      <c r="G14" s="218"/>
      <c r="H14" s="216"/>
      <c r="I14" s="216">
        <f>H14*E14</f>
        <v>0</v>
      </c>
      <c r="J14" s="209"/>
      <c r="K14" s="209"/>
      <c r="L14" s="216">
        <f>K14+I14+G14</f>
        <v>0</v>
      </c>
    </row>
    <row r="15" spans="1:12" ht="13.5">
      <c r="A15" s="433"/>
      <c r="B15" s="82" t="s">
        <v>470</v>
      </c>
      <c r="C15" s="187" t="s">
        <v>124</v>
      </c>
      <c r="D15" s="185">
        <v>1</v>
      </c>
      <c r="E15" s="185">
        <f>E13*D15</f>
        <v>1</v>
      </c>
      <c r="F15" s="185"/>
      <c r="G15" s="185">
        <f>F15*E15</f>
        <v>0</v>
      </c>
      <c r="H15" s="216"/>
      <c r="I15" s="216"/>
      <c r="J15" s="209"/>
      <c r="K15" s="209"/>
      <c r="L15" s="216">
        <f>K15+I15+G15</f>
        <v>0</v>
      </c>
    </row>
    <row r="16" spans="1:12" ht="27">
      <c r="A16" s="215">
        <v>2</v>
      </c>
      <c r="B16" s="221" t="s">
        <v>466</v>
      </c>
      <c r="C16" s="183" t="s">
        <v>124</v>
      </c>
      <c r="D16" s="183"/>
      <c r="E16" s="184">
        <v>40</v>
      </c>
      <c r="F16" s="218"/>
      <c r="G16" s="218"/>
      <c r="H16" s="216"/>
      <c r="I16" s="216"/>
      <c r="J16" s="209"/>
      <c r="K16" s="209"/>
      <c r="L16" s="216"/>
    </row>
    <row r="17" spans="1:12" ht="13.5">
      <c r="A17" s="217"/>
      <c r="B17" s="261" t="s">
        <v>144</v>
      </c>
      <c r="C17" s="88" t="s">
        <v>0</v>
      </c>
      <c r="D17" s="81">
        <v>1</v>
      </c>
      <c r="E17" s="218">
        <f>E16*D17</f>
        <v>40</v>
      </c>
      <c r="F17" s="218"/>
      <c r="G17" s="218"/>
      <c r="H17" s="216"/>
      <c r="I17" s="216">
        <f>H17*E17</f>
        <v>0</v>
      </c>
      <c r="J17" s="209"/>
      <c r="K17" s="209"/>
      <c r="L17" s="216">
        <f>K17+I17+G17</f>
        <v>0</v>
      </c>
    </row>
    <row r="18" spans="1:12" ht="13.5">
      <c r="A18" s="217"/>
      <c r="B18" s="82" t="s">
        <v>192</v>
      </c>
      <c r="C18" s="187" t="s">
        <v>124</v>
      </c>
      <c r="D18" s="185">
        <v>1</v>
      </c>
      <c r="E18" s="185">
        <f>E16*D18</f>
        <v>40</v>
      </c>
      <c r="F18" s="185"/>
      <c r="G18" s="185">
        <f>F18*E18</f>
        <v>0</v>
      </c>
      <c r="H18" s="216"/>
      <c r="I18" s="216"/>
      <c r="J18" s="209"/>
      <c r="K18" s="209"/>
      <c r="L18" s="216">
        <f>K18+I18+G18</f>
        <v>0</v>
      </c>
    </row>
    <row r="19" spans="1:12" ht="27">
      <c r="A19" s="215">
        <v>3</v>
      </c>
      <c r="B19" s="221" t="s">
        <v>467</v>
      </c>
      <c r="C19" s="183" t="s">
        <v>124</v>
      </c>
      <c r="D19" s="184"/>
      <c r="E19" s="184">
        <v>60</v>
      </c>
      <c r="F19" s="218"/>
      <c r="G19" s="186"/>
      <c r="H19" s="216"/>
      <c r="I19" s="216"/>
      <c r="J19" s="219"/>
      <c r="K19" s="219"/>
      <c r="L19" s="216"/>
    </row>
    <row r="20" spans="1:12" ht="13.5">
      <c r="A20" s="217"/>
      <c r="B20" s="261" t="s">
        <v>144</v>
      </c>
      <c r="C20" s="88" t="s">
        <v>0</v>
      </c>
      <c r="D20" s="81">
        <v>1</v>
      </c>
      <c r="E20" s="185">
        <f>E19*D20</f>
        <v>60</v>
      </c>
      <c r="F20" s="218"/>
      <c r="G20" s="186"/>
      <c r="H20" s="216"/>
      <c r="I20" s="216">
        <f>H20*E20</f>
        <v>0</v>
      </c>
      <c r="J20" s="219"/>
      <c r="K20" s="219"/>
      <c r="L20" s="216">
        <f>K20+I20+G20</f>
        <v>0</v>
      </c>
    </row>
    <row r="21" spans="1:12" ht="13.5">
      <c r="A21" s="217"/>
      <c r="B21" s="82" t="s">
        <v>193</v>
      </c>
      <c r="C21" s="187" t="s">
        <v>124</v>
      </c>
      <c r="D21" s="185">
        <v>1</v>
      </c>
      <c r="E21" s="185">
        <f>E19*D21</f>
        <v>60</v>
      </c>
      <c r="F21" s="185"/>
      <c r="G21" s="186">
        <f>F21*E21</f>
        <v>0</v>
      </c>
      <c r="H21" s="216"/>
      <c r="I21" s="216"/>
      <c r="J21" s="219"/>
      <c r="K21" s="219"/>
      <c r="L21" s="216">
        <f>K21+I21+G21</f>
        <v>0</v>
      </c>
    </row>
    <row r="22" spans="1:12" ht="13.5">
      <c r="A22" s="220">
        <v>4</v>
      </c>
      <c r="B22" s="221" t="s">
        <v>194</v>
      </c>
      <c r="C22" s="183" t="s">
        <v>136</v>
      </c>
      <c r="D22" s="184"/>
      <c r="E22" s="184">
        <f>E24+E25</f>
        <v>8</v>
      </c>
      <c r="F22" s="185"/>
      <c r="G22" s="186"/>
      <c r="H22" s="185"/>
      <c r="I22" s="185"/>
      <c r="J22" s="186"/>
      <c r="K22" s="186"/>
      <c r="L22" s="216"/>
    </row>
    <row r="23" spans="1:12" ht="13.5">
      <c r="A23" s="222"/>
      <c r="B23" s="261" t="s">
        <v>144</v>
      </c>
      <c r="C23" s="88" t="s">
        <v>0</v>
      </c>
      <c r="D23" s="81">
        <v>1</v>
      </c>
      <c r="E23" s="185">
        <f>E22*D23</f>
        <v>8</v>
      </c>
      <c r="F23" s="185"/>
      <c r="G23" s="186"/>
      <c r="H23" s="185"/>
      <c r="I23" s="185">
        <f>H23*E23</f>
        <v>0</v>
      </c>
      <c r="J23" s="186"/>
      <c r="K23" s="186"/>
      <c r="L23" s="216">
        <f>K23+I23+G23</f>
        <v>0</v>
      </c>
    </row>
    <row r="24" spans="1:12" ht="13.5">
      <c r="A24" s="222"/>
      <c r="B24" s="82" t="s">
        <v>195</v>
      </c>
      <c r="C24" s="187" t="s">
        <v>136</v>
      </c>
      <c r="D24" s="187"/>
      <c r="E24" s="185">
        <v>5</v>
      </c>
      <c r="F24" s="185"/>
      <c r="G24" s="186">
        <f>F24*E24</f>
        <v>0</v>
      </c>
      <c r="H24" s="185"/>
      <c r="I24" s="185"/>
      <c r="J24" s="186"/>
      <c r="K24" s="186"/>
      <c r="L24" s="216">
        <f>K24+I24+G24</f>
        <v>0</v>
      </c>
    </row>
    <row r="25" spans="1:12" ht="13.5">
      <c r="A25" s="222"/>
      <c r="B25" s="82" t="s">
        <v>196</v>
      </c>
      <c r="C25" s="187" t="s">
        <v>136</v>
      </c>
      <c r="D25" s="187"/>
      <c r="E25" s="185">
        <v>3</v>
      </c>
      <c r="F25" s="185"/>
      <c r="G25" s="186">
        <f>F25*E25</f>
        <v>0</v>
      </c>
      <c r="H25" s="185"/>
      <c r="I25" s="185"/>
      <c r="J25" s="186"/>
      <c r="K25" s="186"/>
      <c r="L25" s="216">
        <f>K25+I25+G25</f>
        <v>0</v>
      </c>
    </row>
    <row r="26" spans="1:12" ht="19.5" customHeight="1">
      <c r="A26" s="193">
        <v>5</v>
      </c>
      <c r="B26" s="212" t="s">
        <v>197</v>
      </c>
      <c r="C26" s="99" t="s">
        <v>124</v>
      </c>
      <c r="D26" s="99"/>
      <c r="E26" s="118">
        <v>35</v>
      </c>
      <c r="F26" s="223"/>
      <c r="G26" s="224"/>
      <c r="H26" s="223"/>
      <c r="I26" s="224"/>
      <c r="J26" s="209"/>
      <c r="K26" s="209"/>
      <c r="L26" s="173"/>
    </row>
    <row r="27" spans="1:12" ht="13.5">
      <c r="A27" s="217"/>
      <c r="B27" s="261" t="s">
        <v>144</v>
      </c>
      <c r="C27" s="88" t="s">
        <v>0</v>
      </c>
      <c r="D27" s="216">
        <v>1</v>
      </c>
      <c r="E27" s="216">
        <f>E26*D27</f>
        <v>35</v>
      </c>
      <c r="F27" s="223"/>
      <c r="G27" s="224"/>
      <c r="H27" s="216"/>
      <c r="I27" s="216">
        <f>H27*E27</f>
        <v>0</v>
      </c>
      <c r="J27" s="209"/>
      <c r="K27" s="209"/>
      <c r="L27" s="216">
        <f>K27+I27+G27</f>
        <v>0</v>
      </c>
    </row>
    <row r="28" spans="1:12" ht="13.5">
      <c r="A28" s="217"/>
      <c r="B28" s="82" t="s">
        <v>198</v>
      </c>
      <c r="C28" s="187" t="s">
        <v>124</v>
      </c>
      <c r="D28" s="185">
        <v>1</v>
      </c>
      <c r="E28" s="185">
        <f>E26*D28</f>
        <v>35</v>
      </c>
      <c r="F28" s="185"/>
      <c r="G28" s="185">
        <f>F28*E28</f>
        <v>0</v>
      </c>
      <c r="H28" s="223"/>
      <c r="I28" s="224"/>
      <c r="J28" s="209"/>
      <c r="K28" s="209"/>
      <c r="L28" s="216">
        <f>K28+I28+G28</f>
        <v>0</v>
      </c>
    </row>
    <row r="29" spans="1:12" ht="18" customHeight="1">
      <c r="A29" s="193">
        <v>6</v>
      </c>
      <c r="B29" s="212" t="s">
        <v>199</v>
      </c>
      <c r="C29" s="99" t="s">
        <v>124</v>
      </c>
      <c r="D29" s="118"/>
      <c r="E29" s="118">
        <v>2</v>
      </c>
      <c r="F29" s="185"/>
      <c r="G29" s="186"/>
      <c r="H29" s="185"/>
      <c r="I29" s="185"/>
      <c r="J29" s="186"/>
      <c r="K29" s="186"/>
      <c r="L29" s="185"/>
    </row>
    <row r="30" spans="1:12" ht="13.5">
      <c r="A30" s="217"/>
      <c r="B30" s="261" t="s">
        <v>145</v>
      </c>
      <c r="C30" s="88" t="s">
        <v>0</v>
      </c>
      <c r="D30" s="185">
        <v>1</v>
      </c>
      <c r="E30" s="185">
        <f>E29*D30</f>
        <v>2</v>
      </c>
      <c r="F30" s="185"/>
      <c r="G30" s="186"/>
      <c r="H30" s="185"/>
      <c r="I30" s="185">
        <f>H30*E30</f>
        <v>0</v>
      </c>
      <c r="J30" s="186"/>
      <c r="K30" s="186"/>
      <c r="L30" s="186">
        <f>K30+I30+G30</f>
        <v>0</v>
      </c>
    </row>
    <row r="31" spans="1:12" ht="13.5">
      <c r="A31" s="217"/>
      <c r="B31" s="82" t="s">
        <v>372</v>
      </c>
      <c r="C31" s="187" t="s">
        <v>124</v>
      </c>
      <c r="D31" s="81">
        <v>1</v>
      </c>
      <c r="E31" s="185">
        <f>E29*D31</f>
        <v>2</v>
      </c>
      <c r="F31" s="185"/>
      <c r="G31" s="186">
        <f>F31*E31</f>
        <v>0</v>
      </c>
      <c r="H31" s="185"/>
      <c r="I31" s="185"/>
      <c r="J31" s="186"/>
      <c r="K31" s="186"/>
      <c r="L31" s="186">
        <f>K31+I31+G31</f>
        <v>0</v>
      </c>
    </row>
    <row r="32" spans="1:12" ht="19.5" customHeight="1">
      <c r="A32" s="215">
        <v>7</v>
      </c>
      <c r="B32" s="212" t="s">
        <v>200</v>
      </c>
      <c r="C32" s="99" t="s">
        <v>136</v>
      </c>
      <c r="D32" s="118"/>
      <c r="E32" s="184">
        <v>19</v>
      </c>
      <c r="F32" s="185"/>
      <c r="G32" s="186"/>
      <c r="H32" s="185"/>
      <c r="I32" s="185"/>
      <c r="J32" s="186"/>
      <c r="K32" s="186"/>
      <c r="L32" s="186"/>
    </row>
    <row r="33" spans="1:12" ht="13.5">
      <c r="A33" s="217"/>
      <c r="B33" s="261" t="s">
        <v>145</v>
      </c>
      <c r="C33" s="88" t="s">
        <v>0</v>
      </c>
      <c r="D33" s="81">
        <v>1</v>
      </c>
      <c r="E33" s="185">
        <f>E32*D33</f>
        <v>19</v>
      </c>
      <c r="F33" s="185"/>
      <c r="G33" s="186"/>
      <c r="H33" s="185"/>
      <c r="I33" s="185">
        <f>H33*E33</f>
        <v>0</v>
      </c>
      <c r="J33" s="186"/>
      <c r="K33" s="186"/>
      <c r="L33" s="186">
        <f>K33+I33+G33</f>
        <v>0</v>
      </c>
    </row>
    <row r="34" spans="1:12" ht="13.5">
      <c r="A34" s="217"/>
      <c r="B34" s="82" t="s">
        <v>373</v>
      </c>
      <c r="C34" s="187" t="s">
        <v>136</v>
      </c>
      <c r="D34" s="187"/>
      <c r="E34" s="185">
        <v>1</v>
      </c>
      <c r="F34" s="185"/>
      <c r="G34" s="185">
        <f>F34*E34</f>
        <v>0</v>
      </c>
      <c r="H34" s="223"/>
      <c r="I34" s="224"/>
      <c r="J34" s="209"/>
      <c r="K34" s="209"/>
      <c r="L34" s="186">
        <f>K34+I34+G34</f>
        <v>0</v>
      </c>
    </row>
    <row r="35" spans="1:12" ht="13.5">
      <c r="A35" s="217"/>
      <c r="B35" s="82" t="s">
        <v>468</v>
      </c>
      <c r="C35" s="187" t="s">
        <v>136</v>
      </c>
      <c r="D35" s="187"/>
      <c r="E35" s="185">
        <v>1</v>
      </c>
      <c r="F35" s="185"/>
      <c r="G35" s="186">
        <f>F35*E35</f>
        <v>0</v>
      </c>
      <c r="H35" s="185"/>
      <c r="I35" s="185"/>
      <c r="J35" s="186"/>
      <c r="K35" s="186"/>
      <c r="L35" s="186">
        <f>K35+I35+G35</f>
        <v>0</v>
      </c>
    </row>
    <row r="36" spans="1:12" ht="13.5">
      <c r="A36" s="217"/>
      <c r="B36" s="82" t="s">
        <v>201</v>
      </c>
      <c r="C36" s="187" t="s">
        <v>136</v>
      </c>
      <c r="D36" s="187"/>
      <c r="E36" s="185">
        <v>1</v>
      </c>
      <c r="F36" s="185"/>
      <c r="G36" s="186">
        <f>F36*E36</f>
        <v>0</v>
      </c>
      <c r="H36" s="185"/>
      <c r="I36" s="185"/>
      <c r="J36" s="186"/>
      <c r="K36" s="186"/>
      <c r="L36" s="186">
        <f>K36+I36+G36</f>
        <v>0</v>
      </c>
    </row>
    <row r="37" spans="1:12" ht="13.5">
      <c r="A37" s="217"/>
      <c r="B37" s="265" t="s">
        <v>123</v>
      </c>
      <c r="C37" s="176" t="s">
        <v>0</v>
      </c>
      <c r="D37" s="176">
        <v>0.24</v>
      </c>
      <c r="E37" s="185">
        <f>E32*D37</f>
        <v>4.56</v>
      </c>
      <c r="F37" s="185"/>
      <c r="G37" s="186">
        <f>F37*E37</f>
        <v>0</v>
      </c>
      <c r="H37" s="185"/>
      <c r="I37" s="185"/>
      <c r="J37" s="186"/>
      <c r="K37" s="186"/>
      <c r="L37" s="186">
        <f>K37+I37+G37</f>
        <v>0</v>
      </c>
    </row>
    <row r="38" spans="1:12" ht="13.5">
      <c r="A38" s="220">
        <v>8</v>
      </c>
      <c r="B38" s="221" t="s">
        <v>202</v>
      </c>
      <c r="C38" s="183" t="s">
        <v>174</v>
      </c>
      <c r="D38" s="183"/>
      <c r="E38" s="184">
        <v>2</v>
      </c>
      <c r="F38" s="185"/>
      <c r="G38" s="186"/>
      <c r="H38" s="185"/>
      <c r="I38" s="185"/>
      <c r="J38" s="186"/>
      <c r="K38" s="186"/>
      <c r="L38" s="186"/>
    </row>
    <row r="39" spans="1:12" ht="13.5">
      <c r="A39" s="222"/>
      <c r="B39" s="261" t="s">
        <v>144</v>
      </c>
      <c r="C39" s="88" t="s">
        <v>0</v>
      </c>
      <c r="D39" s="185">
        <v>1</v>
      </c>
      <c r="E39" s="185">
        <f>E38*D39</f>
        <v>2</v>
      </c>
      <c r="F39" s="185"/>
      <c r="G39" s="186"/>
      <c r="H39" s="185"/>
      <c r="I39" s="185">
        <f>H39*E39</f>
        <v>0</v>
      </c>
      <c r="J39" s="186"/>
      <c r="K39" s="186"/>
      <c r="L39" s="186">
        <f>K39+I39+G39</f>
        <v>0</v>
      </c>
    </row>
    <row r="40" spans="1:12" ht="27">
      <c r="A40" s="222"/>
      <c r="B40" s="82" t="s">
        <v>298</v>
      </c>
      <c r="C40" s="187" t="s">
        <v>174</v>
      </c>
      <c r="D40" s="187"/>
      <c r="E40" s="185">
        <v>1</v>
      </c>
      <c r="F40" s="185"/>
      <c r="G40" s="186">
        <f>F40*E40</f>
        <v>0</v>
      </c>
      <c r="H40" s="185"/>
      <c r="I40" s="185"/>
      <c r="J40" s="186"/>
      <c r="K40" s="186"/>
      <c r="L40" s="186">
        <f>K40+I40+G40</f>
        <v>0</v>
      </c>
    </row>
    <row r="41" spans="1:12" ht="13.5">
      <c r="A41" s="225"/>
      <c r="B41" s="249" t="s">
        <v>123</v>
      </c>
      <c r="C41" s="176" t="s">
        <v>0</v>
      </c>
      <c r="D41" s="176">
        <v>0.37</v>
      </c>
      <c r="E41" s="185">
        <f>E38*D41</f>
        <v>0.74</v>
      </c>
      <c r="F41" s="185"/>
      <c r="G41" s="186">
        <f>F41*E41</f>
        <v>0</v>
      </c>
      <c r="H41" s="185"/>
      <c r="I41" s="185"/>
      <c r="J41" s="186"/>
      <c r="K41" s="186"/>
      <c r="L41" s="186">
        <f>K41+I41+G41</f>
        <v>0</v>
      </c>
    </row>
    <row r="42" spans="1:12" ht="13.5">
      <c r="A42" s="220">
        <v>9</v>
      </c>
      <c r="B42" s="221" t="s">
        <v>203</v>
      </c>
      <c r="C42" s="183" t="s">
        <v>174</v>
      </c>
      <c r="D42" s="183"/>
      <c r="E42" s="184">
        <v>1</v>
      </c>
      <c r="F42" s="185"/>
      <c r="G42" s="186"/>
      <c r="H42" s="185"/>
      <c r="I42" s="185"/>
      <c r="J42" s="186"/>
      <c r="K42" s="186"/>
      <c r="L42" s="186"/>
    </row>
    <row r="43" spans="1:12" ht="13.5">
      <c r="A43" s="222"/>
      <c r="B43" s="261" t="s">
        <v>144</v>
      </c>
      <c r="C43" s="88" t="s">
        <v>0</v>
      </c>
      <c r="D43" s="185">
        <v>1</v>
      </c>
      <c r="E43" s="185">
        <f>E42*D43</f>
        <v>1</v>
      </c>
      <c r="F43" s="185"/>
      <c r="G43" s="186"/>
      <c r="H43" s="185"/>
      <c r="I43" s="185">
        <f>H43*E43</f>
        <v>0</v>
      </c>
      <c r="J43" s="186"/>
      <c r="K43" s="186"/>
      <c r="L43" s="186">
        <f>K43+I43+G43</f>
        <v>0</v>
      </c>
    </row>
    <row r="44" spans="1:12" ht="27">
      <c r="A44" s="222"/>
      <c r="B44" s="82" t="s">
        <v>299</v>
      </c>
      <c r="C44" s="187" t="s">
        <v>174</v>
      </c>
      <c r="D44" s="187"/>
      <c r="E44" s="185">
        <v>1</v>
      </c>
      <c r="F44" s="185"/>
      <c r="G44" s="186">
        <f>F44*E44</f>
        <v>0</v>
      </c>
      <c r="H44" s="185"/>
      <c r="I44" s="185"/>
      <c r="J44" s="186"/>
      <c r="K44" s="186"/>
      <c r="L44" s="186">
        <f>K44+I44+G44</f>
        <v>0</v>
      </c>
    </row>
    <row r="45" spans="1:12" ht="13.5">
      <c r="A45" s="225"/>
      <c r="B45" s="249" t="s">
        <v>123</v>
      </c>
      <c r="C45" s="176" t="s">
        <v>0</v>
      </c>
      <c r="D45" s="176">
        <v>1.32</v>
      </c>
      <c r="E45" s="185">
        <f>E42*D45</f>
        <v>1.32</v>
      </c>
      <c r="F45" s="185"/>
      <c r="G45" s="186">
        <f>F45*E45</f>
        <v>0</v>
      </c>
      <c r="H45" s="185"/>
      <c r="I45" s="185"/>
      <c r="J45" s="186"/>
      <c r="K45" s="186"/>
      <c r="L45" s="186">
        <f>K45+I45+G45</f>
        <v>0</v>
      </c>
    </row>
    <row r="46" spans="1:12" ht="13.5">
      <c r="A46" s="220">
        <v>10</v>
      </c>
      <c r="B46" s="212" t="s">
        <v>204</v>
      </c>
      <c r="C46" s="99" t="s">
        <v>176</v>
      </c>
      <c r="D46" s="99"/>
      <c r="E46" s="118">
        <v>1</v>
      </c>
      <c r="F46" s="185"/>
      <c r="G46" s="186"/>
      <c r="H46" s="185"/>
      <c r="I46" s="185"/>
      <c r="J46" s="186"/>
      <c r="K46" s="186"/>
      <c r="L46" s="186"/>
    </row>
    <row r="47" spans="1:12" ht="13.5">
      <c r="A47" s="222"/>
      <c r="B47" s="261" t="s">
        <v>144</v>
      </c>
      <c r="C47" s="88" t="s">
        <v>0</v>
      </c>
      <c r="D47" s="81">
        <v>1</v>
      </c>
      <c r="E47" s="81">
        <f>E46*D47</f>
        <v>1</v>
      </c>
      <c r="F47" s="185"/>
      <c r="G47" s="186"/>
      <c r="H47" s="185"/>
      <c r="I47" s="185">
        <f>H47*E47</f>
        <v>0</v>
      </c>
      <c r="J47" s="186"/>
      <c r="K47" s="186"/>
      <c r="L47" s="186">
        <f>K47+I47+G47</f>
        <v>0</v>
      </c>
    </row>
    <row r="48" spans="1:12" ht="13.5">
      <c r="A48" s="222"/>
      <c r="B48" s="82" t="s">
        <v>205</v>
      </c>
      <c r="C48" s="187" t="s">
        <v>136</v>
      </c>
      <c r="D48" s="185">
        <v>1</v>
      </c>
      <c r="E48" s="185">
        <f>E46*D48</f>
        <v>1</v>
      </c>
      <c r="F48" s="185"/>
      <c r="G48" s="186">
        <f>F48*E48</f>
        <v>0</v>
      </c>
      <c r="H48" s="185"/>
      <c r="I48" s="185"/>
      <c r="J48" s="186"/>
      <c r="K48" s="186"/>
      <c r="L48" s="186">
        <f>K48+I48+G48</f>
        <v>0</v>
      </c>
    </row>
    <row r="49" spans="1:12" ht="13.5">
      <c r="A49" s="222"/>
      <c r="B49" s="265" t="s">
        <v>123</v>
      </c>
      <c r="C49" s="192" t="s">
        <v>0</v>
      </c>
      <c r="D49" s="192">
        <v>0.11</v>
      </c>
      <c r="E49" s="218">
        <f>E46*D49</f>
        <v>0.11</v>
      </c>
      <c r="F49" s="218"/>
      <c r="G49" s="226">
        <f>F49*E49</f>
        <v>0</v>
      </c>
      <c r="H49" s="218"/>
      <c r="I49" s="218"/>
      <c r="J49" s="226"/>
      <c r="K49" s="226"/>
      <c r="L49" s="226">
        <f>K49+I49+G49</f>
        <v>0</v>
      </c>
    </row>
    <row r="50" spans="1:12" ht="13.5">
      <c r="A50" s="438">
        <v>11</v>
      </c>
      <c r="B50" s="212" t="s">
        <v>236</v>
      </c>
      <c r="C50" s="99" t="s">
        <v>136</v>
      </c>
      <c r="D50" s="99"/>
      <c r="E50" s="184">
        <v>1</v>
      </c>
      <c r="F50" s="185"/>
      <c r="G50" s="185"/>
      <c r="H50" s="185"/>
      <c r="I50" s="185"/>
      <c r="J50" s="185"/>
      <c r="K50" s="185"/>
      <c r="L50" s="185"/>
    </row>
    <row r="51" spans="1:12" ht="13.5">
      <c r="A51" s="222"/>
      <c r="B51" s="261" t="s">
        <v>144</v>
      </c>
      <c r="C51" s="88" t="s">
        <v>0</v>
      </c>
      <c r="D51" s="176">
        <v>1</v>
      </c>
      <c r="E51" s="81">
        <f>E50*D51</f>
        <v>1</v>
      </c>
      <c r="F51" s="185"/>
      <c r="G51" s="186"/>
      <c r="H51" s="185"/>
      <c r="I51" s="185">
        <f>H51*E51</f>
        <v>0</v>
      </c>
      <c r="J51" s="186"/>
      <c r="K51" s="186"/>
      <c r="L51" s="186">
        <f>K51+I51+G51</f>
        <v>0</v>
      </c>
    </row>
    <row r="52" spans="1:12" ht="27">
      <c r="A52" s="222"/>
      <c r="B52" s="249" t="s">
        <v>237</v>
      </c>
      <c r="C52" s="176" t="s">
        <v>176</v>
      </c>
      <c r="D52" s="176">
        <v>1</v>
      </c>
      <c r="E52" s="185">
        <f>E50*D52</f>
        <v>1</v>
      </c>
      <c r="F52" s="185"/>
      <c r="G52" s="185">
        <f>F52*E52</f>
        <v>0</v>
      </c>
      <c r="H52" s="185"/>
      <c r="I52" s="185"/>
      <c r="J52" s="185"/>
      <c r="K52" s="185"/>
      <c r="L52" s="185">
        <f>G52</f>
        <v>0</v>
      </c>
    </row>
    <row r="53" spans="1:12" ht="12.75">
      <c r="A53" s="257"/>
      <c r="B53" s="95" t="s">
        <v>5</v>
      </c>
      <c r="C53" s="94"/>
      <c r="D53" s="59"/>
      <c r="E53" s="60"/>
      <c r="F53" s="61"/>
      <c r="G53" s="61">
        <f>SUM(G13:G52)</f>
        <v>0</v>
      </c>
      <c r="H53" s="61"/>
      <c r="I53" s="61"/>
      <c r="J53" s="61"/>
      <c r="K53" s="61"/>
      <c r="L53" s="57">
        <f>SUM(L13:L52)</f>
        <v>0</v>
      </c>
    </row>
    <row r="54" spans="1:12" ht="12.75">
      <c r="A54" s="92"/>
      <c r="B54" s="93" t="s">
        <v>129</v>
      </c>
      <c r="C54" s="94">
        <v>0.05</v>
      </c>
      <c r="D54" s="59"/>
      <c r="E54" s="60"/>
      <c r="F54" s="61"/>
      <c r="G54" s="61"/>
      <c r="H54" s="61"/>
      <c r="I54" s="61"/>
      <c r="J54" s="61"/>
      <c r="K54" s="61"/>
      <c r="L54" s="58">
        <f>G53*C54</f>
        <v>0</v>
      </c>
    </row>
    <row r="55" spans="1:12" ht="13.5">
      <c r="A55" s="92"/>
      <c r="B55" s="95" t="s">
        <v>5</v>
      </c>
      <c r="C55" s="94"/>
      <c r="D55" s="59"/>
      <c r="E55" s="60"/>
      <c r="F55" s="61"/>
      <c r="G55" s="61"/>
      <c r="H55" s="61"/>
      <c r="I55" s="61"/>
      <c r="J55" s="61"/>
      <c r="K55" s="61"/>
      <c r="L55" s="58">
        <f>L54+L53</f>
        <v>0</v>
      </c>
    </row>
    <row r="56" spans="1:12" ht="13.5">
      <c r="A56" s="63"/>
      <c r="B56" s="96" t="s">
        <v>130</v>
      </c>
      <c r="C56" s="62">
        <v>0.1</v>
      </c>
      <c r="D56" s="59"/>
      <c r="E56" s="60"/>
      <c r="F56" s="61"/>
      <c r="G56" s="61"/>
      <c r="H56" s="61"/>
      <c r="I56" s="61"/>
      <c r="J56" s="61"/>
      <c r="K56" s="61"/>
      <c r="L56" s="58">
        <f>L55*C56</f>
        <v>0</v>
      </c>
    </row>
    <row r="57" spans="1:12" ht="13.5">
      <c r="A57" s="63"/>
      <c r="B57" s="97" t="s">
        <v>122</v>
      </c>
      <c r="C57" s="62"/>
      <c r="D57" s="59"/>
      <c r="E57" s="60"/>
      <c r="F57" s="61"/>
      <c r="G57" s="61"/>
      <c r="H57" s="61"/>
      <c r="I57" s="61"/>
      <c r="J57" s="61"/>
      <c r="K57" s="61"/>
      <c r="L57" s="58">
        <f>L56+L55</f>
        <v>0</v>
      </c>
    </row>
    <row r="58" spans="1:12" ht="13.5">
      <c r="A58" s="98"/>
      <c r="B58" s="93" t="s">
        <v>131</v>
      </c>
      <c r="C58" s="94">
        <v>0.08</v>
      </c>
      <c r="D58" s="99"/>
      <c r="E58" s="100"/>
      <c r="F58" s="93"/>
      <c r="G58" s="91"/>
      <c r="H58" s="91"/>
      <c r="I58" s="91"/>
      <c r="J58" s="101"/>
      <c r="K58" s="101"/>
      <c r="L58" s="87">
        <f>L57*C58</f>
        <v>0</v>
      </c>
    </row>
    <row r="59" spans="2:12" ht="13.5">
      <c r="B59" s="95" t="s">
        <v>5</v>
      </c>
      <c r="C59" s="94"/>
      <c r="D59" s="99"/>
      <c r="E59" s="100"/>
      <c r="F59" s="93"/>
      <c r="G59" s="91"/>
      <c r="H59" s="91"/>
      <c r="I59" s="91"/>
      <c r="J59" s="101"/>
      <c r="K59" s="101"/>
      <c r="L59" s="87">
        <f>L58+L57</f>
        <v>0</v>
      </c>
    </row>
    <row r="60" spans="2:12" ht="13.5">
      <c r="B60" s="93" t="s">
        <v>120</v>
      </c>
      <c r="C60" s="94">
        <v>0.05</v>
      </c>
      <c r="D60" s="99"/>
      <c r="E60" s="100"/>
      <c r="F60" s="93"/>
      <c r="G60" s="91"/>
      <c r="H60" s="91"/>
      <c r="I60" s="91"/>
      <c r="J60" s="101"/>
      <c r="K60" s="101"/>
      <c r="L60" s="87">
        <f>L59*C60</f>
        <v>0</v>
      </c>
    </row>
    <row r="61" spans="2:12" ht="13.5">
      <c r="B61" s="95" t="s">
        <v>5</v>
      </c>
      <c r="C61" s="94"/>
      <c r="D61" s="99"/>
      <c r="E61" s="100"/>
      <c r="F61" s="93"/>
      <c r="G61" s="91"/>
      <c r="H61" s="91"/>
      <c r="I61" s="91"/>
      <c r="J61" s="101"/>
      <c r="K61" s="101"/>
      <c r="L61" s="87">
        <f>L60+L59</f>
        <v>0</v>
      </c>
    </row>
    <row r="62" spans="2:12" ht="13.5">
      <c r="B62" s="93" t="s">
        <v>132</v>
      </c>
      <c r="C62" s="94">
        <v>0.18</v>
      </c>
      <c r="D62" s="99"/>
      <c r="E62" s="100"/>
      <c r="F62" s="93"/>
      <c r="G62" s="91"/>
      <c r="H62" s="91"/>
      <c r="I62" s="91"/>
      <c r="J62" s="101"/>
      <c r="K62" s="101"/>
      <c r="L62" s="87">
        <f>L61*C62</f>
        <v>0</v>
      </c>
    </row>
    <row r="63" spans="2:12" ht="13.5">
      <c r="B63" s="95" t="s">
        <v>143</v>
      </c>
      <c r="C63" s="102"/>
      <c r="D63" s="102"/>
      <c r="E63" s="102"/>
      <c r="F63" s="102"/>
      <c r="G63" s="103"/>
      <c r="H63" s="103"/>
      <c r="I63" s="103"/>
      <c r="J63" s="103"/>
      <c r="K63" s="103"/>
      <c r="L63" s="104">
        <f>L62+L61</f>
        <v>0</v>
      </c>
    </row>
    <row r="64" ht="13.5">
      <c r="L64" s="106"/>
    </row>
    <row r="65" ht="13.5">
      <c r="L65" s="105"/>
    </row>
    <row r="66" ht="13.5">
      <c r="L66" s="105"/>
    </row>
    <row r="71" ht="13.5">
      <c r="L71" s="105"/>
    </row>
  </sheetData>
  <sheetProtection/>
  <mergeCells count="7">
    <mergeCell ref="L9:L10"/>
    <mergeCell ref="B12:E12"/>
    <mergeCell ref="A9:A10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6">
      <selection activeCell="F26" sqref="F26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10" ht="18" customHeight="1">
      <c r="B2" s="64" t="s">
        <v>374</v>
      </c>
      <c r="C2" s="64"/>
      <c r="D2" s="64"/>
      <c r="E2" s="262"/>
      <c r="F2" s="262"/>
      <c r="G2" s="262"/>
      <c r="H2" s="139"/>
      <c r="I2" s="66"/>
      <c r="J2" s="66"/>
    </row>
    <row r="3" spans="2:10" ht="16.5" customHeight="1">
      <c r="B3" s="64" t="s">
        <v>300</v>
      </c>
      <c r="C3" s="64"/>
      <c r="D3" s="64"/>
      <c r="E3" s="262"/>
      <c r="F3" s="262"/>
      <c r="G3" s="262"/>
      <c r="H3" s="139"/>
      <c r="I3" s="66"/>
      <c r="J3" s="66"/>
    </row>
    <row r="4" spans="2:9" ht="16.5" customHeight="1">
      <c r="B4" s="139"/>
      <c r="C4" s="139"/>
      <c r="D4" s="139"/>
      <c r="E4" s="139"/>
      <c r="F4" s="139"/>
      <c r="G4" s="139"/>
      <c r="H4" s="139"/>
      <c r="I4" s="66"/>
    </row>
    <row r="5" spans="2:9" ht="21" customHeight="1">
      <c r="B5" s="66"/>
      <c r="C5" s="64" t="s">
        <v>418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346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ht="42.75" customHeight="1">
      <c r="A9" s="550" t="s">
        <v>347</v>
      </c>
      <c r="B9" s="550" t="s">
        <v>348</v>
      </c>
      <c r="C9" s="550" t="s">
        <v>349</v>
      </c>
      <c r="D9" s="550" t="s">
        <v>350</v>
      </c>
      <c r="E9" s="552" t="s">
        <v>3</v>
      </c>
      <c r="F9" s="552"/>
      <c r="G9" s="553" t="s">
        <v>351</v>
      </c>
      <c r="H9" s="554"/>
      <c r="I9" s="550" t="s">
        <v>5</v>
      </c>
    </row>
    <row r="10" spans="1:9" ht="51" customHeight="1">
      <c r="A10" s="551"/>
      <c r="B10" s="551"/>
      <c r="C10" s="551"/>
      <c r="D10" s="551"/>
      <c r="E10" s="394" t="s">
        <v>352</v>
      </c>
      <c r="F10" s="394" t="s">
        <v>6</v>
      </c>
      <c r="G10" s="394" t="s">
        <v>352</v>
      </c>
      <c r="H10" s="394" t="s">
        <v>6</v>
      </c>
      <c r="I10" s="551"/>
    </row>
    <row r="11" spans="1:9" ht="15" customHeight="1">
      <c r="A11" s="395">
        <v>1</v>
      </c>
      <c r="B11" s="396" t="s">
        <v>371</v>
      </c>
      <c r="C11" s="395" t="s">
        <v>353</v>
      </c>
      <c r="D11" s="397">
        <v>1</v>
      </c>
      <c r="E11" s="397"/>
      <c r="F11" s="397">
        <f>D11*E11</f>
        <v>0</v>
      </c>
      <c r="G11" s="397"/>
      <c r="H11" s="397">
        <f>G11*D11</f>
        <v>0</v>
      </c>
      <c r="I11" s="397">
        <f>H11+F11</f>
        <v>0</v>
      </c>
    </row>
    <row r="12" spans="1:9" ht="15" customHeight="1">
      <c r="A12" s="395">
        <v>2</v>
      </c>
      <c r="B12" s="398" t="s">
        <v>354</v>
      </c>
      <c r="C12" s="395" t="s">
        <v>353</v>
      </c>
      <c r="D12" s="397">
        <v>1</v>
      </c>
      <c r="E12" s="397"/>
      <c r="F12" s="397">
        <f>D12*E12</f>
        <v>0</v>
      </c>
      <c r="G12" s="397"/>
      <c r="H12" s="397">
        <f>G12*D12</f>
        <v>0</v>
      </c>
      <c r="I12" s="397">
        <f>H12+F12</f>
        <v>0</v>
      </c>
    </row>
    <row r="13" spans="1:9" ht="15" customHeight="1">
      <c r="A13" s="395">
        <v>3</v>
      </c>
      <c r="B13" s="396" t="s">
        <v>355</v>
      </c>
      <c r="C13" s="395" t="s">
        <v>353</v>
      </c>
      <c r="D13" s="397">
        <v>2</v>
      </c>
      <c r="E13" s="397"/>
      <c r="F13" s="397">
        <f>D13*E13</f>
        <v>0</v>
      </c>
      <c r="G13" s="397"/>
      <c r="H13" s="397">
        <f>G13*D13</f>
        <v>0</v>
      </c>
      <c r="I13" s="397">
        <f>H13+F13</f>
        <v>0</v>
      </c>
    </row>
    <row r="14" spans="1:9" ht="15" customHeight="1">
      <c r="A14" s="395">
        <v>4</v>
      </c>
      <c r="B14" s="398" t="s">
        <v>356</v>
      </c>
      <c r="C14" s="395" t="s">
        <v>353</v>
      </c>
      <c r="D14" s="397">
        <v>1</v>
      </c>
      <c r="E14" s="397"/>
      <c r="F14" s="397">
        <f aca="true" t="shared" si="0" ref="F14:F26">D14*E14</f>
        <v>0</v>
      </c>
      <c r="G14" s="397"/>
      <c r="H14" s="397">
        <f aca="true" t="shared" si="1" ref="H14:H24">G14*D14</f>
        <v>0</v>
      </c>
      <c r="I14" s="397">
        <f aca="true" t="shared" si="2" ref="I14:I26">H14+F14</f>
        <v>0</v>
      </c>
    </row>
    <row r="15" spans="1:9" ht="15" customHeight="1">
      <c r="A15" s="395">
        <v>5</v>
      </c>
      <c r="B15" s="398" t="s">
        <v>357</v>
      </c>
      <c r="C15" s="395" t="s">
        <v>124</v>
      </c>
      <c r="D15" s="397">
        <v>60</v>
      </c>
      <c r="E15" s="397"/>
      <c r="F15" s="397">
        <f t="shared" si="0"/>
        <v>0</v>
      </c>
      <c r="G15" s="397"/>
      <c r="H15" s="397">
        <f t="shared" si="1"/>
        <v>0</v>
      </c>
      <c r="I15" s="397">
        <f t="shared" si="2"/>
        <v>0</v>
      </c>
    </row>
    <row r="16" spans="1:9" ht="15" customHeight="1">
      <c r="A16" s="395">
        <v>6</v>
      </c>
      <c r="B16" s="398" t="s">
        <v>358</v>
      </c>
      <c r="C16" s="395" t="s">
        <v>124</v>
      </c>
      <c r="D16" s="397">
        <v>12</v>
      </c>
      <c r="E16" s="397"/>
      <c r="F16" s="397">
        <f t="shared" si="0"/>
        <v>0</v>
      </c>
      <c r="G16" s="397"/>
      <c r="H16" s="397">
        <f t="shared" si="1"/>
        <v>0</v>
      </c>
      <c r="I16" s="397">
        <f t="shared" si="2"/>
        <v>0</v>
      </c>
    </row>
    <row r="17" spans="1:9" ht="15" customHeight="1">
      <c r="A17" s="395">
        <v>7</v>
      </c>
      <c r="B17" s="398" t="s">
        <v>359</v>
      </c>
      <c r="C17" s="395" t="s">
        <v>124</v>
      </c>
      <c r="D17" s="397">
        <v>6</v>
      </c>
      <c r="E17" s="397"/>
      <c r="F17" s="397">
        <f t="shared" si="0"/>
        <v>0</v>
      </c>
      <c r="G17" s="397"/>
      <c r="H17" s="397">
        <f t="shared" si="1"/>
        <v>0</v>
      </c>
      <c r="I17" s="397">
        <f t="shared" si="2"/>
        <v>0</v>
      </c>
    </row>
    <row r="18" spans="1:9" ht="15" customHeight="1">
      <c r="A18" s="395">
        <v>9</v>
      </c>
      <c r="B18" s="398" t="s">
        <v>360</v>
      </c>
      <c r="C18" s="395" t="s">
        <v>124</v>
      </c>
      <c r="D18" s="397">
        <v>12</v>
      </c>
      <c r="E18" s="397"/>
      <c r="F18" s="397">
        <f t="shared" si="0"/>
        <v>0</v>
      </c>
      <c r="G18" s="397"/>
      <c r="H18" s="397">
        <f t="shared" si="1"/>
        <v>0</v>
      </c>
      <c r="I18" s="397">
        <f t="shared" si="2"/>
        <v>0</v>
      </c>
    </row>
    <row r="19" spans="1:9" ht="15" customHeight="1">
      <c r="A19" s="395">
        <v>10</v>
      </c>
      <c r="B19" s="398" t="s">
        <v>361</v>
      </c>
      <c r="C19" s="395" t="s">
        <v>124</v>
      </c>
      <c r="D19" s="397">
        <v>8</v>
      </c>
      <c r="E19" s="397"/>
      <c r="F19" s="397">
        <f t="shared" si="0"/>
        <v>0</v>
      </c>
      <c r="G19" s="397"/>
      <c r="H19" s="397">
        <f t="shared" si="1"/>
        <v>0</v>
      </c>
      <c r="I19" s="397">
        <f t="shared" si="2"/>
        <v>0</v>
      </c>
    </row>
    <row r="20" spans="1:9" ht="15" customHeight="1">
      <c r="A20" s="395">
        <v>11</v>
      </c>
      <c r="B20" s="398" t="s">
        <v>362</v>
      </c>
      <c r="C20" s="395" t="s">
        <v>124</v>
      </c>
      <c r="D20" s="397">
        <v>6</v>
      </c>
      <c r="E20" s="397"/>
      <c r="F20" s="397">
        <f t="shared" si="0"/>
        <v>0</v>
      </c>
      <c r="G20" s="397"/>
      <c r="H20" s="397">
        <f t="shared" si="1"/>
        <v>0</v>
      </c>
      <c r="I20" s="397">
        <f t="shared" si="2"/>
        <v>0</v>
      </c>
    </row>
    <row r="21" spans="1:9" ht="15" customHeight="1">
      <c r="A21" s="395">
        <v>12</v>
      </c>
      <c r="B21" s="398" t="s">
        <v>363</v>
      </c>
      <c r="C21" s="395" t="s">
        <v>124</v>
      </c>
      <c r="D21" s="397">
        <v>6</v>
      </c>
      <c r="E21" s="397"/>
      <c r="F21" s="397">
        <f t="shared" si="0"/>
        <v>0</v>
      </c>
      <c r="G21" s="397"/>
      <c r="H21" s="397">
        <f t="shared" si="1"/>
        <v>0</v>
      </c>
      <c r="I21" s="397">
        <f t="shared" si="2"/>
        <v>0</v>
      </c>
    </row>
    <row r="22" spans="1:9" ht="15" customHeight="1">
      <c r="A22" s="395">
        <v>13</v>
      </c>
      <c r="B22" s="398" t="s">
        <v>364</v>
      </c>
      <c r="C22" s="395" t="s">
        <v>124</v>
      </c>
      <c r="D22" s="397">
        <v>4</v>
      </c>
      <c r="E22" s="397"/>
      <c r="F22" s="397">
        <f t="shared" si="0"/>
        <v>0</v>
      </c>
      <c r="G22" s="397"/>
      <c r="H22" s="397">
        <f t="shared" si="1"/>
        <v>0</v>
      </c>
      <c r="I22" s="397">
        <f t="shared" si="2"/>
        <v>0</v>
      </c>
    </row>
    <row r="23" spans="1:9" ht="15" customHeight="1">
      <c r="A23" s="395">
        <v>14</v>
      </c>
      <c r="B23" s="398" t="s">
        <v>365</v>
      </c>
      <c r="C23" s="395" t="s">
        <v>174</v>
      </c>
      <c r="D23" s="397">
        <v>3</v>
      </c>
      <c r="E23" s="397"/>
      <c r="F23" s="397">
        <f t="shared" si="0"/>
        <v>0</v>
      </c>
      <c r="G23" s="397"/>
      <c r="H23" s="397">
        <f t="shared" si="1"/>
        <v>0</v>
      </c>
      <c r="I23" s="397">
        <f t="shared" si="2"/>
        <v>0</v>
      </c>
    </row>
    <row r="24" spans="1:9" ht="15" customHeight="1">
      <c r="A24" s="395">
        <v>15</v>
      </c>
      <c r="B24" s="398" t="s">
        <v>366</v>
      </c>
      <c r="C24" s="395" t="s">
        <v>124</v>
      </c>
      <c r="D24" s="397">
        <v>20</v>
      </c>
      <c r="E24" s="397"/>
      <c r="F24" s="397">
        <f t="shared" si="0"/>
        <v>0</v>
      </c>
      <c r="G24" s="397"/>
      <c r="H24" s="397">
        <f t="shared" si="1"/>
        <v>0</v>
      </c>
      <c r="I24" s="397">
        <f t="shared" si="2"/>
        <v>0</v>
      </c>
    </row>
    <row r="25" spans="1:9" ht="15" customHeight="1">
      <c r="A25" s="395">
        <v>16</v>
      </c>
      <c r="B25" s="398" t="s">
        <v>272</v>
      </c>
      <c r="C25" s="399">
        <v>0.4</v>
      </c>
      <c r="D25" s="397"/>
      <c r="E25" s="397"/>
      <c r="F25" s="397">
        <v>0</v>
      </c>
      <c r="G25" s="397"/>
      <c r="H25" s="397">
        <f>H24*C25</f>
        <v>0</v>
      </c>
      <c r="I25" s="397">
        <f t="shared" si="2"/>
        <v>0</v>
      </c>
    </row>
    <row r="26" spans="1:9" ht="15" customHeight="1">
      <c r="A26" s="395">
        <v>17</v>
      </c>
      <c r="B26" s="398" t="s">
        <v>367</v>
      </c>
      <c r="C26" s="395" t="s">
        <v>174</v>
      </c>
      <c r="D26" s="397">
        <v>1</v>
      </c>
      <c r="E26" s="397"/>
      <c r="F26" s="397">
        <f t="shared" si="0"/>
        <v>0</v>
      </c>
      <c r="G26" s="397"/>
      <c r="H26" s="397"/>
      <c r="I26" s="397">
        <f t="shared" si="2"/>
        <v>0</v>
      </c>
    </row>
    <row r="27" spans="1:9" ht="15" customHeight="1">
      <c r="A27" s="395"/>
      <c r="B27" s="400" t="s">
        <v>5</v>
      </c>
      <c r="C27" s="395"/>
      <c r="D27" s="395"/>
      <c r="E27" s="395"/>
      <c r="F27" s="401">
        <f>SUM(F11:F26)</f>
        <v>0</v>
      </c>
      <c r="G27" s="397"/>
      <c r="H27" s="401">
        <f>SUM(H11:H26)</f>
        <v>0</v>
      </c>
      <c r="I27" s="401">
        <f>SUM(I11:I26)</f>
        <v>0</v>
      </c>
    </row>
    <row r="28" spans="1:9" ht="15" customHeight="1">
      <c r="A28" s="395"/>
      <c r="B28" s="402" t="s">
        <v>368</v>
      </c>
      <c r="C28" s="403">
        <v>0.05</v>
      </c>
      <c r="D28" s="404"/>
      <c r="E28" s="404"/>
      <c r="F28" s="405"/>
      <c r="G28" s="406"/>
      <c r="H28" s="405"/>
      <c r="I28" s="406">
        <f>I27*C28</f>
        <v>0</v>
      </c>
    </row>
    <row r="29" spans="1:9" ht="15" customHeight="1">
      <c r="A29" s="395"/>
      <c r="B29" s="400" t="s">
        <v>5</v>
      </c>
      <c r="C29" s="404"/>
      <c r="D29" s="404"/>
      <c r="E29" s="404"/>
      <c r="F29" s="405"/>
      <c r="G29" s="406"/>
      <c r="H29" s="405"/>
      <c r="I29" s="406">
        <f>I27+I28</f>
        <v>0</v>
      </c>
    </row>
    <row r="30" spans="1:9" ht="15" customHeight="1">
      <c r="A30" s="398"/>
      <c r="B30" s="402" t="s">
        <v>369</v>
      </c>
      <c r="C30" s="403">
        <v>0.68</v>
      </c>
      <c r="D30" s="404"/>
      <c r="E30" s="404"/>
      <c r="F30" s="404"/>
      <c r="G30" s="406"/>
      <c r="H30" s="404"/>
      <c r="I30" s="406">
        <f>H27*C30</f>
        <v>0</v>
      </c>
    </row>
    <row r="31" spans="1:9" ht="15" customHeight="1">
      <c r="A31" s="398"/>
      <c r="B31" s="400" t="s">
        <v>5</v>
      </c>
      <c r="C31" s="402"/>
      <c r="D31" s="404"/>
      <c r="E31" s="404"/>
      <c r="F31" s="404"/>
      <c r="G31" s="406"/>
      <c r="H31" s="404"/>
      <c r="I31" s="406">
        <f>I29+I30</f>
        <v>0</v>
      </c>
    </row>
    <row r="32" spans="1:9" ht="15" customHeight="1">
      <c r="A32" s="398"/>
      <c r="B32" s="402" t="s">
        <v>190</v>
      </c>
      <c r="C32" s="403">
        <v>0.08</v>
      </c>
      <c r="D32" s="404"/>
      <c r="E32" s="404"/>
      <c r="F32" s="404"/>
      <c r="G32" s="404"/>
      <c r="H32" s="404"/>
      <c r="I32" s="406">
        <f>I31*C32</f>
        <v>0</v>
      </c>
    </row>
    <row r="33" spans="1:9" ht="15" customHeight="1">
      <c r="A33" s="398"/>
      <c r="B33" s="400" t="s">
        <v>5</v>
      </c>
      <c r="C33" s="402"/>
      <c r="D33" s="404"/>
      <c r="E33" s="404"/>
      <c r="F33" s="404"/>
      <c r="G33" s="404"/>
      <c r="H33" s="404"/>
      <c r="I33" s="406">
        <f>I31+I32</f>
        <v>0</v>
      </c>
    </row>
    <row r="34" spans="1:9" ht="15" customHeight="1">
      <c r="A34" s="398"/>
      <c r="B34" s="402" t="s">
        <v>120</v>
      </c>
      <c r="C34" s="403">
        <v>0.05</v>
      </c>
      <c r="D34" s="404"/>
      <c r="E34" s="404"/>
      <c r="F34" s="404"/>
      <c r="G34" s="404"/>
      <c r="H34" s="404"/>
      <c r="I34" s="406">
        <f>I33*C34</f>
        <v>0</v>
      </c>
    </row>
    <row r="35" spans="1:9" ht="15" customHeight="1">
      <c r="A35" s="398"/>
      <c r="B35" s="400" t="s">
        <v>5</v>
      </c>
      <c r="C35" s="402"/>
      <c r="D35" s="404"/>
      <c r="E35" s="404"/>
      <c r="F35" s="404"/>
      <c r="G35" s="404"/>
      <c r="H35" s="404"/>
      <c r="I35" s="406">
        <f>I34+I33</f>
        <v>0</v>
      </c>
    </row>
    <row r="36" spans="1:9" ht="15" customHeight="1">
      <c r="A36" s="398"/>
      <c r="B36" s="402" t="s">
        <v>132</v>
      </c>
      <c r="C36" s="403">
        <v>0.18</v>
      </c>
      <c r="D36" s="404"/>
      <c r="E36" s="404"/>
      <c r="F36" s="404"/>
      <c r="G36" s="404"/>
      <c r="H36" s="404"/>
      <c r="I36" s="406">
        <f>I35*C36</f>
        <v>0</v>
      </c>
    </row>
    <row r="37" spans="1:9" ht="15" customHeight="1">
      <c r="A37" s="398"/>
      <c r="B37" s="400" t="s">
        <v>143</v>
      </c>
      <c r="C37" s="402"/>
      <c r="D37" s="404"/>
      <c r="E37" s="404"/>
      <c r="F37" s="404"/>
      <c r="G37" s="404"/>
      <c r="H37" s="404"/>
      <c r="I37" s="405">
        <f>I33+I36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2022-07-13T11:21:19Z</dcterms:modified>
  <cp:category/>
  <cp:version/>
  <cp:contentType/>
  <cp:contentStatus/>
</cp:coreProperties>
</file>